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ml.chartshapes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3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/>
  <mc:AlternateContent xmlns:mc="http://schemas.openxmlformats.org/markup-compatibility/2006">
    <mc:Choice Requires="x15">
      <x15ac:absPath xmlns:x15ac="http://schemas.microsoft.com/office/spreadsheetml/2010/11/ac" url="D:\4861\12.5S-ATLĐ Báo cáo\5S\"/>
    </mc:Choice>
  </mc:AlternateContent>
  <xr:revisionPtr revIDLastSave="0" documentId="13_ncr:1_{3622515E-5E41-4491-98C3-AB41C6D9F4FE}" xr6:coauthVersionLast="47" xr6:coauthVersionMax="47" xr10:uidLastSave="{00000000-0000-0000-0000-000000000000}"/>
  <bookViews>
    <workbookView xWindow="-120" yWindow="-120" windowWidth="29040" windowHeight="15840" tabRatio="834" activeTab="7" xr2:uid="{00000000-000D-0000-FFFF-FFFF00000000}"/>
  </bookViews>
  <sheets>
    <sheet name="Bang diem tong hop" sheetId="71" r:id="rId1"/>
    <sheet name="Bieu do KPPN" sheetId="74" r:id="rId2"/>
    <sheet name="Tong hop phan loai S" sheetId="72" r:id="rId3"/>
    <sheet name="KGD" sheetId="41" r:id="rId4"/>
    <sheet name="KCN1" sheetId="65" r:id="rId5"/>
    <sheet name="KCN2" sheetId="66" r:id="rId6"/>
    <sheet name="KCN3" sheetId="67" r:id="rId7"/>
    <sheet name="KIM DET A" sheetId="68" r:id="rId8"/>
    <sheet name="KIM DET B &amp; TECHNICS" sheetId="70" r:id="rId9"/>
    <sheet name="KTSX" sheetId="69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" i="67" l="1"/>
  <c r="D16" i="70" l="1"/>
  <c r="D14" i="67"/>
  <c r="Q9" i="71" l="1"/>
  <c r="Q10" i="71"/>
  <c r="Q11" i="71"/>
  <c r="Q12" i="71"/>
  <c r="Q13" i="71"/>
  <c r="Q14" i="71"/>
  <c r="Q8" i="71"/>
  <c r="P9" i="71"/>
  <c r="P10" i="71"/>
  <c r="P11" i="71"/>
  <c r="P12" i="71"/>
  <c r="P13" i="71"/>
  <c r="P14" i="71"/>
  <c r="P8" i="71"/>
  <c r="O9" i="71"/>
  <c r="O10" i="71"/>
  <c r="O11" i="71"/>
  <c r="O12" i="71"/>
  <c r="O13" i="71"/>
  <c r="O14" i="71"/>
  <c r="O8" i="71"/>
  <c r="D20" i="67" l="1"/>
  <c r="D18" i="68"/>
  <c r="D16" i="69"/>
  <c r="D16" i="65" l="1"/>
  <c r="D14" i="70"/>
  <c r="D14" i="69"/>
  <c r="D16" i="66"/>
  <c r="Q17" i="74" l="1"/>
  <c r="D16" i="68"/>
  <c r="D18" i="69" l="1"/>
  <c r="D20" i="69"/>
  <c r="D11" i="65" l="1"/>
  <c r="D20" i="65"/>
  <c r="F11" i="65" s="1"/>
  <c r="D16" i="41"/>
  <c r="D11" i="41" s="1"/>
  <c r="D22" i="66"/>
  <c r="G11" i="66" s="1"/>
  <c r="D22" i="41"/>
  <c r="G11" i="41" s="1"/>
  <c r="D20" i="41"/>
  <c r="F11" i="41" s="1"/>
  <c r="D20" i="66"/>
  <c r="F11" i="66" s="1"/>
  <c r="D11" i="67"/>
  <c r="D11" i="69"/>
  <c r="F11" i="69"/>
  <c r="D14" i="66"/>
  <c r="C11" i="66" s="1"/>
  <c r="D14" i="41"/>
  <c r="C11" i="41" s="1"/>
  <c r="D18" i="41"/>
  <c r="E11" i="41" s="1"/>
  <c r="BK9" i="72"/>
  <c r="BK10" i="72"/>
  <c r="BN14" i="72"/>
  <c r="BN13" i="72"/>
  <c r="BO15" i="72"/>
  <c r="C11" i="70"/>
  <c r="D18" i="65"/>
  <c r="E11" i="65" s="1"/>
  <c r="BL10" i="72"/>
  <c r="BN11" i="72"/>
  <c r="D18" i="67"/>
  <c r="E11" i="67" s="1"/>
  <c r="F11" i="67"/>
  <c r="BK15" i="72"/>
  <c r="BL12" i="72"/>
  <c r="BN15" i="72"/>
  <c r="BM14" i="72"/>
  <c r="BM13" i="72"/>
  <c r="BK13" i="72"/>
  <c r="D18" i="66"/>
  <c r="E11" i="66" s="1"/>
  <c r="BK11" i="72"/>
  <c r="C11" i="69"/>
  <c r="BM11" i="72"/>
  <c r="D14" i="65"/>
  <c r="C11" i="65" s="1"/>
  <c r="D11" i="68"/>
  <c r="BL13" i="72"/>
  <c r="D20" i="68"/>
  <c r="F11" i="68" s="1"/>
  <c r="BL9" i="72"/>
  <c r="C11" i="67"/>
  <c r="E11" i="68"/>
  <c r="D14" i="68"/>
  <c r="C11" i="68" s="1"/>
  <c r="D11" i="66"/>
  <c r="BN12" i="72"/>
  <c r="D20" i="70"/>
  <c r="F11" i="70" s="1"/>
  <c r="E11" i="69"/>
  <c r="BM15" i="72"/>
  <c r="D11" i="70"/>
  <c r="BL14" i="72"/>
  <c r="D18" i="70"/>
  <c r="E11" i="70" s="1"/>
  <c r="D22" i="68"/>
  <c r="G11" i="68" s="1"/>
  <c r="BO13" i="72"/>
  <c r="BL15" i="72"/>
  <c r="D22" i="70"/>
  <c r="G11" i="70" s="1"/>
  <c r="BO14" i="72"/>
  <c r="D22" i="65"/>
  <c r="G11" i="65" s="1"/>
  <c r="BO10" i="72"/>
  <c r="D22" i="67"/>
  <c r="G11" i="67" s="1"/>
  <c r="BO12" i="72"/>
  <c r="BO11" i="72"/>
  <c r="Q12" i="74"/>
  <c r="Q13" i="74"/>
  <c r="Q14" i="74"/>
  <c r="Q15" i="74"/>
  <c r="Q16" i="74"/>
  <c r="Q11" i="74"/>
  <c r="BO9" i="72"/>
  <c r="D22" i="69"/>
  <c r="G11" i="69" s="1"/>
  <c r="BN10" i="72"/>
  <c r="BK14" i="72"/>
  <c r="BM12" i="72"/>
  <c r="BK12" i="72"/>
  <c r="BM10" i="72"/>
  <c r="BL11" i="72"/>
  <c r="BN9" i="72"/>
  <c r="BM9" i="72"/>
  <c r="G7" i="67" l="1"/>
  <c r="G9" i="67" s="1"/>
  <c r="G7" i="65"/>
  <c r="G9" i="65" s="1"/>
  <c r="G7" i="68"/>
  <c r="G9" i="68" s="1"/>
  <c r="BO16" i="72"/>
  <c r="G7" i="41"/>
  <c r="G9" i="41" s="1"/>
  <c r="BN16" i="72"/>
  <c r="BM16" i="72"/>
  <c r="BK16" i="72"/>
  <c r="BL16" i="72"/>
  <c r="G7" i="70"/>
  <c r="G9" i="70" s="1"/>
  <c r="G7" i="66"/>
  <c r="G9" i="66" s="1"/>
  <c r="G7" i="69"/>
  <c r="G9" i="69" s="1"/>
  <c r="S9" i="71" l="1"/>
  <c r="S14" i="71"/>
  <c r="S8" i="71"/>
  <c r="S11" i="71"/>
  <c r="S10" i="71"/>
  <c r="S13" i="71"/>
  <c r="S12" i="71"/>
</calcChain>
</file>

<file path=xl/sharedStrings.xml><?xml version="1.0" encoding="utf-8"?>
<sst xmlns="http://schemas.openxmlformats.org/spreadsheetml/2006/main" count="408" uniqueCount="93">
  <si>
    <t>Công ty TNHH Kim May Organ (Việt Nam)</t>
  </si>
  <si>
    <t>Ban an toàn ONV</t>
  </si>
  <si>
    <t>Số lỗi đã khắc phục</t>
  </si>
  <si>
    <t>Stt</t>
  </si>
  <si>
    <t>Hình ảnh không đạt</t>
  </si>
  <si>
    <t>Hình ảnh khắc phục</t>
  </si>
  <si>
    <t>Ngày khắc phục</t>
  </si>
  <si>
    <t>Điểm chuẩn (A)</t>
  </si>
  <si>
    <t>Số lỗi không đạt (B)</t>
  </si>
  <si>
    <t>Số điểm NM đạt được = (A)-(B)</t>
  </si>
  <si>
    <t>MAX</t>
  </si>
  <si>
    <t xml:space="preserve">MIN </t>
  </si>
  <si>
    <t>TB</t>
  </si>
  <si>
    <t>Kỳ hạn</t>
  </si>
  <si>
    <t>5S審査点数</t>
  </si>
  <si>
    <t>BIỂU ĐỒ CHI TIẾT TỪNG BỘ PHẬN</t>
  </si>
  <si>
    <t>月</t>
  </si>
  <si>
    <t>Xếp hạng theo TB</t>
  </si>
  <si>
    <t xml:space="preserve">家庭針課 </t>
  </si>
  <si>
    <t>工業針1課</t>
  </si>
  <si>
    <t>工業針2課</t>
  </si>
  <si>
    <t>工業針3課</t>
  </si>
  <si>
    <t>メリヤス(A)</t>
  </si>
  <si>
    <t xml:space="preserve">メリヤス(B)/電子 </t>
  </si>
  <si>
    <t xml:space="preserve">技術推進 </t>
  </si>
  <si>
    <t>Phân loại 5S</t>
  </si>
  <si>
    <t>S1</t>
  </si>
  <si>
    <t>S2</t>
  </si>
  <si>
    <t>S3</t>
  </si>
  <si>
    <t>S4</t>
  </si>
  <si>
    <t>S5</t>
  </si>
  <si>
    <t>Tổng</t>
  </si>
  <si>
    <t>Tổng số S Không đạt</t>
  </si>
  <si>
    <t>Tổng số lỗi S1</t>
  </si>
  <si>
    <t>Tổng số lỗi S5</t>
  </si>
  <si>
    <t>Tổng số lỗi S4</t>
  </si>
  <si>
    <t>Tổng số lỗi S3</t>
  </si>
  <si>
    <t>Tổng số lỗi S2</t>
  </si>
  <si>
    <r>
      <t xml:space="preserve">S2 - Sắp xếp
</t>
    </r>
    <r>
      <rPr>
        <sz val="11"/>
        <color indexed="8"/>
        <rFont val="Times New Roman"/>
        <family val="1"/>
      </rPr>
      <t>(Sắp xếp đúng vật, đúng chổ sao cho: An toàn + Thuận Tiện + Mỹ Quan)</t>
    </r>
  </si>
  <si>
    <r>
      <t xml:space="preserve">S3 - Sạch sẽ
</t>
    </r>
    <r>
      <rPr>
        <sz val="11"/>
        <color indexed="8"/>
        <rFont val="Times New Roman"/>
        <family val="1"/>
      </rPr>
      <t>(Giữ gìn sạch sẽ toàn bộ nơi làm việc, máy móc thiết bị, công cụ, dụng cụ…)</t>
    </r>
  </si>
  <si>
    <r>
      <t xml:space="preserve">S4 - Săn sóc
</t>
    </r>
    <r>
      <rPr>
        <sz val="11"/>
        <color indexed="8"/>
        <rFont val="Times New Roman"/>
        <family val="1"/>
      </rPr>
      <t>(Tiêu chuẩn hóa và duy trì 3S mọi lúc mọi nơi)</t>
    </r>
  </si>
  <si>
    <r>
      <t xml:space="preserve">S5 - Sẳn sàng
</t>
    </r>
    <r>
      <rPr>
        <sz val="11"/>
        <color indexed="8"/>
        <rFont val="Times New Roman"/>
        <family val="1"/>
      </rPr>
      <t>(Thực hiện 4S đầu tiên. Mọi người tự nguyện, tự giác tuân thủ 5S)</t>
    </r>
  </si>
  <si>
    <r>
      <t xml:space="preserve">S2 - Sắp xếp
</t>
    </r>
    <r>
      <rPr>
        <sz val="11"/>
        <color indexed="8"/>
        <rFont val="Times New Roman"/>
        <family val="1"/>
      </rPr>
      <t>(Sắp xếp đúng vật, đúng chổ sao cho: An toàn + Thuận Tiện + Mỹ Quan</t>
    </r>
    <r>
      <rPr>
        <b/>
        <sz val="11"/>
        <color indexed="8"/>
        <rFont val="Times New Roman"/>
        <family val="1"/>
      </rPr>
      <t>)</t>
    </r>
  </si>
  <si>
    <r>
      <t xml:space="preserve">S1 - Sàng lọc
</t>
    </r>
    <r>
      <rPr>
        <sz val="11"/>
        <color indexed="8"/>
        <rFont val="Times New Roman"/>
        <family val="1"/>
      </rPr>
      <t>(Phân loại những thứ cần dùng &amp; không cần dùng. Loại bỏ những thứ không cần dùng. Và xác định "đúng số lượng" đối với những vật cần dùng)</t>
    </r>
  </si>
  <si>
    <t>Nơi phát sinh</t>
  </si>
  <si>
    <t xml:space="preserve">Hiện trạng </t>
  </si>
  <si>
    <t>KẾT QUẢ KIỂM TRA 5S NHÀ MÁY KIM GIA ĐÌNH</t>
  </si>
  <si>
    <t>KẾT QUẢ KIỂM TRA 5S NHÀ MÁY KIM CÔNG NGHIỆP 1</t>
  </si>
  <si>
    <t>KẾT QUẢ KIỂM TRA 5S NHÀ MÁY KIM CÔNG NGHIỆP 2</t>
  </si>
  <si>
    <t>KẾT QUẢ KIỂM TRA 5S NHÀ MÁY KIM CÔNG NGHIỆP 3</t>
  </si>
  <si>
    <t>KẾT QUẢ KIỂM TRA 5S NHÀ MÁY KIM DỆT A</t>
  </si>
  <si>
    <t>KẾT QUẢ KIỂM TRA 5S NHÀ MÁY KIM DỆT B &amp; TECHNICS</t>
  </si>
  <si>
    <t>KẾT QUẢ KIỂM TRA 5S NHÀ MÁY KỸ THUẬT SẢN XUẤT</t>
  </si>
  <si>
    <t xml:space="preserve">S1 </t>
  </si>
  <si>
    <t>* Ghi chú: Nhà máy nào có điểm 5S hàng tháng &lt; 90 điểm --&gt;  Làm KPPN.</t>
  </si>
  <si>
    <t>KPPN 5S</t>
  </si>
  <si>
    <t>CHỈ BÁO HÀNH ĐỘNG KPPN 5S THEO KIẾN NGHỊ CỦA BAT</t>
  </si>
  <si>
    <t xml:space="preserve">* Ban an toàn đánh giá là không phù hợp </t>
  </si>
  <si>
    <t>* Hoạt động kiểm tra 5S định kỳ hàng tháng tại nhà máy có số điểm đánh giá &lt; 90 điểm.</t>
  </si>
  <si>
    <t>Theo qui định thực hiện hành động KPPN:</t>
  </si>
  <si>
    <t>Không có</t>
  </si>
  <si>
    <t>2023実績</t>
  </si>
  <si>
    <t>Người lập: Huỳnh Vũ Sơn</t>
  </si>
  <si>
    <t>2024実績</t>
  </si>
  <si>
    <t>S2 - Sắp xếp
(Sắp xếp đúng vật, đúng chổ sao cho: An toàn + Thuận Tiện + Mỹ Quan)</t>
  </si>
  <si>
    <r>
      <rPr>
        <b/>
        <u/>
        <sz val="11"/>
        <color indexed="8"/>
        <rFont val="Times New Roman"/>
        <family val="1"/>
      </rPr>
      <t>Người kiểm tra:</t>
    </r>
    <r>
      <rPr>
        <sz val="11"/>
        <color indexed="12"/>
        <rFont val="Times New Roman"/>
        <family val="1"/>
      </rPr>
      <t xml:space="preserve"> </t>
    </r>
    <r>
      <rPr>
        <sz val="11"/>
        <color rgb="FF0000FF"/>
        <rFont val="Times New Roman"/>
        <family val="1"/>
      </rPr>
      <t>Đặng Văn Tuấn, Phạm Trọng Khang, Huỳnh Vũ Sơn</t>
    </r>
  </si>
  <si>
    <t>TỔNG HỢP PHÂN LOẠI 5S NĂM 2025-2026</t>
  </si>
  <si>
    <t>Tháng kiểm tra: 04/2025~03/2026</t>
  </si>
  <si>
    <t>2025計画</t>
  </si>
  <si>
    <t>2025実績</t>
  </si>
  <si>
    <t>TỔNG KẾT BẢNG ĐIỂM ĐÁNH GIÁ 5S NĂM 2025-2026</t>
  </si>
  <si>
    <t>Ngày kiểm tra: 12/08/2025</t>
  </si>
  <si>
    <t>Ngày kiểm tra: 15/08/2025</t>
  </si>
  <si>
    <r>
      <rPr>
        <b/>
        <u/>
        <sz val="11"/>
        <color indexed="8"/>
        <rFont val="Times New Roman"/>
        <family val="1"/>
      </rPr>
      <t>Người kiểm tra:</t>
    </r>
    <r>
      <rPr>
        <sz val="11"/>
        <color indexed="12"/>
        <rFont val="Times New Roman"/>
        <family val="1"/>
      </rPr>
      <t xml:space="preserve"> </t>
    </r>
    <r>
      <rPr>
        <sz val="11"/>
        <color rgb="FF0000FF"/>
        <rFont val="Times New Roman"/>
        <family val="1"/>
      </rPr>
      <t>Đặng Văn Tuấn, Phạm Trọng Khang</t>
    </r>
  </si>
  <si>
    <t>Ngày kiểm tra: 13&amp;15/08/2025</t>
  </si>
  <si>
    <t>Ngày kiểm tra: 14/08/2025</t>
  </si>
  <si>
    <t>Ngày kiểm tra: 13/08/2025</t>
  </si>
  <si>
    <t>Khu vực máy chấm công</t>
  </si>
  <si>
    <t>Bàn máy tính nhiều bụi bẩn không được vệ sinh</t>
  </si>
  <si>
    <t>Kệ đựng giày khu vực CĐ Kataoshi</t>
  </si>
  <si>
    <t>Vật tư đã được thay thế để lộn xộn tại công đoạn</t>
  </si>
  <si>
    <t>Bình khí nén</t>
  </si>
  <si>
    <t>Vật tư, rác để không đúng nơi quy định</t>
  </si>
  <si>
    <t>Toilet công đoạn Delta</t>
  </si>
  <si>
    <t>Cửa toilet bị hư, bong tróc khung cửa ra ngoài</t>
  </si>
  <si>
    <t>Ghế để chắn ngang bình PCCC</t>
  </si>
  <si>
    <t>Khu vực đại tu máy</t>
  </si>
  <si>
    <t>CĐ Ngoại quan</t>
  </si>
  <si>
    <t>Dây điện, phích cắm không thu donj gọn gàng</t>
  </si>
  <si>
    <t>Đóng gói KCN</t>
  </si>
  <si>
    <t>Thùng rác tại bàn làm việc không ngăn nắp gọn gàng, rác giấy rơi nhiều ra sàn</t>
  </si>
  <si>
    <t>18/8/2025</t>
  </si>
  <si>
    <t>16/8/2025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</si>
</sst>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4">
    <font>
      <sz val="10"/>
      <name val="Arial"/>
      <family val="2"/>
    </font>
    <font>
      <sz val="10"/>
      <color indexed="10"/>
      <name val="ＭＳ Ｐゴシック"/>
    </font>
    <font>
      <sz val="10"/>
      <color indexed="9"/>
      <name val="ＭＳ Ｐゴシック"/>
    </font>
    <font>
      <sz val="10"/>
      <color indexed="8"/>
      <name val="ＭＳ Ｐゴシック"/>
    </font>
    <font>
      <sz val="10"/>
      <color indexed="62"/>
      <name val="ＭＳ Ｐゴシック"/>
    </font>
    <font>
      <b/>
      <sz val="10"/>
      <color indexed="9"/>
      <name val="ＭＳ Ｐゴシック"/>
    </font>
    <font>
      <b/>
      <sz val="10"/>
      <color indexed="63"/>
      <name val="ＭＳ Ｐゴシック"/>
    </font>
    <font>
      <b/>
      <sz val="15"/>
      <color indexed="56"/>
      <name val="ＭＳ Ｐゴシック"/>
    </font>
    <font>
      <i/>
      <sz val="10"/>
      <color indexed="23"/>
      <name val="ＭＳ Ｐゴシック"/>
    </font>
    <font>
      <sz val="10"/>
      <color indexed="20"/>
      <name val="ＭＳ Ｐゴシック"/>
    </font>
    <font>
      <b/>
      <sz val="13"/>
      <color indexed="56"/>
      <name val="ＭＳ Ｐゴシック"/>
    </font>
    <font>
      <b/>
      <sz val="18"/>
      <color indexed="56"/>
      <name val="ＭＳ Ｐゴシック"/>
    </font>
    <font>
      <b/>
      <sz val="11"/>
      <color indexed="56"/>
      <name val="ＭＳ Ｐゴシック"/>
    </font>
    <font>
      <b/>
      <sz val="10"/>
      <color indexed="52"/>
      <name val="ＭＳ Ｐゴシック"/>
    </font>
    <font>
      <sz val="10"/>
      <color indexed="17"/>
      <name val="ＭＳ Ｐゴシック"/>
    </font>
    <font>
      <sz val="10"/>
      <color indexed="52"/>
      <name val="ＭＳ Ｐゴシック"/>
    </font>
    <font>
      <b/>
      <sz val="10"/>
      <color indexed="8"/>
      <name val="ＭＳ Ｐゴシック"/>
    </font>
    <font>
      <sz val="10"/>
      <color indexed="60"/>
      <name val="ＭＳ Ｐゴシック"/>
    </font>
    <font>
      <sz val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</font>
    <font>
      <sz val="11"/>
      <color indexed="12"/>
      <name val="Times New Roman"/>
      <family val="1"/>
    </font>
    <font>
      <sz val="11"/>
      <color indexed="10"/>
      <name val="Times New Roman"/>
      <family val="1"/>
    </font>
    <font>
      <b/>
      <u/>
      <sz val="11"/>
      <color indexed="8"/>
      <name val="Times New Roman"/>
      <family val="1"/>
    </font>
    <font>
      <b/>
      <sz val="14"/>
      <color indexed="8"/>
      <name val="Times New Roman"/>
      <family val="1"/>
    </font>
    <font>
      <b/>
      <sz val="12"/>
      <color indexed="10"/>
      <name val="Times New Roman"/>
      <family val="1"/>
    </font>
    <font>
      <b/>
      <sz val="11"/>
      <color indexed="12"/>
      <name val="Times New Roman"/>
      <family val="1"/>
    </font>
    <font>
      <b/>
      <sz val="14"/>
      <color indexed="12"/>
      <name val="Times New Roman"/>
      <family val="1"/>
    </font>
    <font>
      <sz val="11"/>
      <name val="Times New Roman"/>
      <family val="1"/>
    </font>
    <font>
      <b/>
      <sz val="12"/>
      <color indexed="12"/>
      <name val="Times New Roman"/>
      <family val="1"/>
    </font>
    <font>
      <sz val="10"/>
      <name val="Arial"/>
      <family val="2"/>
    </font>
    <font>
      <b/>
      <sz val="11"/>
      <color indexed="10"/>
      <name val="Times New Roman"/>
      <family val="1"/>
    </font>
    <font>
      <sz val="10"/>
      <name val="Times New Roman"/>
      <family val="1"/>
    </font>
    <font>
      <sz val="10"/>
      <color indexed="12"/>
      <name val="Times New Roman"/>
      <family val="1"/>
    </font>
    <font>
      <b/>
      <sz val="14"/>
      <name val="Times New Roman"/>
      <family val="1"/>
    </font>
    <font>
      <b/>
      <sz val="16"/>
      <name val="Times New Roman"/>
      <family val="1"/>
    </font>
    <font>
      <sz val="10"/>
      <color indexed="10"/>
      <name val="Times New Roman"/>
      <family val="1"/>
    </font>
    <font>
      <b/>
      <sz val="10"/>
      <color indexed="12"/>
      <name val="Times New Roman"/>
      <family val="1"/>
    </font>
    <font>
      <b/>
      <sz val="10"/>
      <name val="Times New Roman"/>
      <family val="1"/>
    </font>
    <font>
      <b/>
      <u/>
      <sz val="11"/>
      <name val="Times New Roman"/>
      <family val="1"/>
    </font>
    <font>
      <sz val="9"/>
      <name val="Times New Roman"/>
      <family val="1"/>
    </font>
    <font>
      <b/>
      <sz val="10"/>
      <name val="Arial"/>
      <family val="2"/>
    </font>
    <font>
      <sz val="11"/>
      <color rgb="FFFF0000"/>
      <name val="Times New Roman"/>
      <family val="1"/>
    </font>
    <font>
      <sz val="11"/>
      <color rgb="FF0000FF"/>
      <name val="Times New Roman"/>
      <family val="1"/>
    </font>
  </fonts>
  <fills count="28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4">
    <xf numFmtId="0" fontId="0" fillId="0" borderId="0"/>
    <xf numFmtId="0" fontId="3" fillId="5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9" fontId="30" fillId="0" borderId="0" applyFont="0" applyFill="0" applyBorder="0" applyAlignment="0" applyProtection="0"/>
    <xf numFmtId="0" fontId="2" fillId="23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21" borderId="2" applyNumberFormat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30" fillId="3" borderId="4" applyNumberFormat="0" applyFont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4" fillId="9" borderId="1" applyNumberFormat="0" applyAlignment="0" applyProtection="0">
      <alignment vertical="center"/>
    </xf>
    <xf numFmtId="0" fontId="6" fillId="10" borderId="5" applyNumberFormat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3" fillId="0" borderId="0">
      <alignment vertical="center"/>
    </xf>
    <xf numFmtId="0" fontId="14" fillId="6" borderId="0" applyNumberFormat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10" borderId="1" applyNumberForma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</cellStyleXfs>
  <cellXfs count="251">
    <xf numFmtId="0" fontId="0" fillId="0" borderId="0" xfId="0"/>
    <xf numFmtId="0" fontId="19" fillId="0" borderId="0" xfId="0" applyFont="1"/>
    <xf numFmtId="0" fontId="28" fillId="0" borderId="0" xfId="0" applyFont="1" applyAlignment="1">
      <alignment horizontal="right"/>
    </xf>
    <xf numFmtId="0" fontId="20" fillId="0" borderId="0" xfId="0" applyFont="1" applyAlignment="1">
      <alignment horizontal="center"/>
    </xf>
    <xf numFmtId="0" fontId="28" fillId="0" borderId="0" xfId="0" applyFont="1" applyAlignment="1"/>
    <xf numFmtId="0" fontId="32" fillId="0" borderId="0" xfId="0" applyFont="1"/>
    <xf numFmtId="0" fontId="35" fillId="0" borderId="0" xfId="0" applyFont="1" applyAlignment="1">
      <alignment horizontal="center"/>
    </xf>
    <xf numFmtId="0" fontId="32" fillId="0" borderId="0" xfId="0" applyFont="1" applyAlignment="1"/>
    <xf numFmtId="0" fontId="32" fillId="0" borderId="10" xfId="0" applyFont="1" applyBorder="1" applyAlignment="1">
      <alignment horizontal="center"/>
    </xf>
    <xf numFmtId="0" fontId="32" fillId="0" borderId="11" xfId="0" applyFont="1" applyFill="1" applyBorder="1" applyAlignment="1">
      <alignment horizontal="left" vertical="center"/>
    </xf>
    <xf numFmtId="0" fontId="32" fillId="0" borderId="12" xfId="0" applyFont="1" applyFill="1" applyBorder="1" applyAlignment="1">
      <alignment horizontal="left" vertical="center"/>
    </xf>
    <xf numFmtId="0" fontId="19" fillId="0" borderId="0" xfId="0" applyFont="1" applyAlignment="1"/>
    <xf numFmtId="0" fontId="32" fillId="0" borderId="0" xfId="0" applyFont="1" applyAlignment="1">
      <alignment horizontal="center" vertical="center" wrapText="1"/>
    </xf>
    <xf numFmtId="0" fontId="32" fillId="0" borderId="13" xfId="0" applyFont="1" applyBorder="1" applyAlignment="1">
      <alignment horizontal="center" vertical="center" wrapText="1"/>
    </xf>
    <xf numFmtId="0" fontId="37" fillId="0" borderId="10" xfId="0" applyFont="1" applyBorder="1" applyAlignment="1">
      <alignment horizontal="center" vertical="center" wrapText="1"/>
    </xf>
    <xf numFmtId="0" fontId="37" fillId="0" borderId="13" xfId="0" applyFont="1" applyBorder="1" applyAlignment="1">
      <alignment horizontal="center" vertical="center" wrapText="1"/>
    </xf>
    <xf numFmtId="0" fontId="32" fillId="0" borderId="14" xfId="0" applyFont="1" applyBorder="1" applyAlignment="1">
      <alignment horizontal="center" vertical="center" wrapText="1"/>
    </xf>
    <xf numFmtId="0" fontId="32" fillId="0" borderId="15" xfId="0" applyFont="1" applyBorder="1" applyAlignment="1">
      <alignment horizontal="center" vertical="center" wrapText="1"/>
    </xf>
    <xf numFmtId="0" fontId="32" fillId="0" borderId="16" xfId="0" applyFont="1" applyBorder="1" applyAlignment="1">
      <alignment horizontal="center" vertical="center" wrapText="1"/>
    </xf>
    <xf numFmtId="0" fontId="32" fillId="0" borderId="17" xfId="0" applyFont="1" applyBorder="1" applyAlignment="1">
      <alignment horizontal="center" vertical="center" wrapText="1"/>
    </xf>
    <xf numFmtId="0" fontId="32" fillId="0" borderId="18" xfId="0" applyFont="1" applyBorder="1" applyAlignment="1">
      <alignment horizontal="center" vertical="center" wrapText="1"/>
    </xf>
    <xf numFmtId="0" fontId="32" fillId="0" borderId="19" xfId="0" applyFont="1" applyFill="1" applyBorder="1" applyAlignment="1">
      <alignment horizontal="left" vertical="center"/>
    </xf>
    <xf numFmtId="0" fontId="32" fillId="0" borderId="20" xfId="0" applyFont="1" applyBorder="1" applyAlignment="1">
      <alignment horizontal="center" vertical="center" wrapText="1"/>
    </xf>
    <xf numFmtId="0" fontId="34" fillId="0" borderId="0" xfId="0" applyFont="1" applyAlignment="1">
      <alignment horizontal="center"/>
    </xf>
    <xf numFmtId="0" fontId="33" fillId="0" borderId="0" xfId="0" applyFont="1" applyBorder="1" applyAlignment="1">
      <alignment horizontal="center"/>
    </xf>
    <xf numFmtId="0" fontId="32" fillId="0" borderId="0" xfId="0" applyFont="1" applyFill="1" applyAlignment="1"/>
    <xf numFmtId="0" fontId="32" fillId="0" borderId="0" xfId="0" applyFont="1" applyFill="1"/>
    <xf numFmtId="0" fontId="33" fillId="0" borderId="0" xfId="0" applyFont="1" applyBorder="1" applyAlignment="1">
      <alignment vertical="center" wrapText="1"/>
    </xf>
    <xf numFmtId="0" fontId="38" fillId="0" borderId="10" xfId="0" applyFont="1" applyBorder="1" applyAlignment="1">
      <alignment horizontal="center"/>
    </xf>
    <xf numFmtId="49" fontId="28" fillId="0" borderId="0" xfId="0" applyNumberFormat="1" applyFont="1"/>
    <xf numFmtId="49" fontId="39" fillId="0" borderId="0" xfId="0" applyNumberFormat="1" applyFont="1"/>
    <xf numFmtId="1" fontId="37" fillId="25" borderId="10" xfId="0" applyNumberFormat="1" applyFont="1" applyFill="1" applyBorder="1" applyAlignment="1">
      <alignment horizontal="center"/>
    </xf>
    <xf numFmtId="0" fontId="37" fillId="0" borderId="14" xfId="0" applyFont="1" applyBorder="1" applyAlignment="1">
      <alignment horizontal="center" vertical="center" wrapText="1"/>
    </xf>
    <xf numFmtId="1" fontId="37" fillId="4" borderId="23" xfId="0" applyNumberFormat="1" applyFont="1" applyFill="1" applyBorder="1" applyAlignment="1" applyProtection="1">
      <alignment horizontal="center"/>
      <protection hidden="1"/>
    </xf>
    <xf numFmtId="0" fontId="32" fillId="0" borderId="22" xfId="0" applyNumberFormat="1" applyFont="1" applyBorder="1" applyAlignment="1" applyProtection="1">
      <alignment horizontal="center"/>
      <protection hidden="1"/>
    </xf>
    <xf numFmtId="1" fontId="37" fillId="4" borderId="24" xfId="0" applyNumberFormat="1" applyFont="1" applyFill="1" applyBorder="1" applyAlignment="1" applyProtection="1">
      <alignment horizontal="center"/>
      <protection hidden="1"/>
    </xf>
    <xf numFmtId="1" fontId="37" fillId="4" borderId="22" xfId="0" applyNumberFormat="1" applyFont="1" applyFill="1" applyBorder="1" applyAlignment="1" applyProtection="1">
      <alignment horizontal="center"/>
      <protection hidden="1"/>
    </xf>
    <xf numFmtId="0" fontId="32" fillId="0" borderId="25" xfId="0" applyNumberFormat="1" applyFont="1" applyBorder="1" applyAlignment="1" applyProtection="1">
      <alignment horizontal="center"/>
      <protection hidden="1"/>
    </xf>
    <xf numFmtId="1" fontId="37" fillId="4" borderId="26" xfId="0" applyNumberFormat="1" applyFont="1" applyFill="1" applyBorder="1" applyAlignment="1" applyProtection="1">
      <alignment horizontal="center"/>
      <protection hidden="1"/>
    </xf>
    <xf numFmtId="1" fontId="37" fillId="4" borderId="27" xfId="0" applyNumberFormat="1" applyFont="1" applyFill="1" applyBorder="1" applyAlignment="1" applyProtection="1">
      <alignment horizontal="center"/>
      <protection hidden="1"/>
    </xf>
    <xf numFmtId="0" fontId="32" fillId="0" borderId="23" xfId="0" applyNumberFormat="1" applyFont="1" applyFill="1" applyBorder="1" applyAlignment="1" applyProtection="1">
      <alignment horizontal="center" vertical="center"/>
      <protection hidden="1"/>
    </xf>
    <xf numFmtId="1" fontId="36" fillId="4" borderId="21" xfId="19" applyNumberFormat="1" applyFont="1" applyFill="1" applyBorder="1" applyAlignment="1" applyProtection="1">
      <alignment horizontal="center"/>
      <protection hidden="1"/>
    </xf>
    <xf numFmtId="0" fontId="32" fillId="0" borderId="22" xfId="0" applyNumberFormat="1" applyFont="1" applyFill="1" applyBorder="1" applyAlignment="1" applyProtection="1">
      <alignment horizontal="center" vertical="center"/>
      <protection hidden="1"/>
    </xf>
    <xf numFmtId="1" fontId="36" fillId="4" borderId="22" xfId="19" applyNumberFormat="1" applyFont="1" applyFill="1" applyBorder="1" applyAlignment="1" applyProtection="1">
      <alignment horizontal="center"/>
      <protection hidden="1"/>
    </xf>
    <xf numFmtId="1" fontId="38" fillId="4" borderId="23" xfId="0" applyNumberFormat="1" applyFont="1" applyFill="1" applyBorder="1" applyAlignment="1" applyProtection="1">
      <alignment horizontal="center"/>
      <protection hidden="1"/>
    </xf>
    <xf numFmtId="1" fontId="38" fillId="4" borderId="22" xfId="0" applyNumberFormat="1" applyFont="1" applyFill="1" applyBorder="1" applyAlignment="1" applyProtection="1">
      <alignment horizontal="center"/>
      <protection hidden="1"/>
    </xf>
    <xf numFmtId="0" fontId="32" fillId="0" borderId="22" xfId="0" applyNumberFormat="1" applyFont="1" applyBorder="1" applyAlignment="1">
      <alignment horizontal="center"/>
    </xf>
    <xf numFmtId="0" fontId="32" fillId="0" borderId="24" xfId="0" applyNumberFormat="1" applyFont="1" applyBorder="1" applyAlignment="1">
      <alignment horizontal="center"/>
    </xf>
    <xf numFmtId="0" fontId="32" fillId="0" borderId="28" xfId="0" applyNumberFormat="1" applyFont="1" applyBorder="1" applyAlignment="1">
      <alignment horizontal="center"/>
    </xf>
    <xf numFmtId="0" fontId="32" fillId="0" borderId="25" xfId="0" applyNumberFormat="1" applyFont="1" applyBorder="1" applyAlignment="1">
      <alignment horizontal="center"/>
    </xf>
    <xf numFmtId="0" fontId="32" fillId="0" borderId="29" xfId="0" applyNumberFormat="1" applyFont="1" applyBorder="1" applyAlignment="1">
      <alignment horizontal="center"/>
    </xf>
    <xf numFmtId="0" fontId="19" fillId="0" borderId="0" xfId="0" applyFont="1" applyProtection="1">
      <protection locked="0" hidden="1"/>
    </xf>
    <xf numFmtId="0" fontId="20" fillId="0" borderId="0" xfId="0" applyFont="1" applyAlignment="1" applyProtection="1">
      <alignment horizontal="center"/>
      <protection locked="0" hidden="1"/>
    </xf>
    <xf numFmtId="14" fontId="22" fillId="0" borderId="0" xfId="0" applyNumberFormat="1" applyFont="1" applyAlignment="1" applyProtection="1">
      <alignment horizontal="center" vertical="center"/>
      <protection locked="0" hidden="1"/>
    </xf>
    <xf numFmtId="0" fontId="20" fillId="0" borderId="0" xfId="0" applyFont="1" applyProtection="1">
      <protection locked="0" hidden="1"/>
    </xf>
    <xf numFmtId="0" fontId="24" fillId="0" borderId="0" xfId="0" applyFont="1" applyAlignment="1" applyProtection="1">
      <alignment horizontal="center"/>
      <protection locked="0" hidden="1"/>
    </xf>
    <xf numFmtId="0" fontId="26" fillId="0" borderId="10" xfId="0" applyFont="1" applyBorder="1" applyAlignment="1" applyProtection="1">
      <protection locked="0" hidden="1"/>
    </xf>
    <xf numFmtId="0" fontId="27" fillId="0" borderId="10" xfId="0" applyFont="1" applyBorder="1" applyAlignment="1" applyProtection="1">
      <alignment horizontal="center"/>
      <protection locked="0" hidden="1"/>
    </xf>
    <xf numFmtId="0" fontId="20" fillId="10" borderId="10" xfId="0" applyFont="1" applyFill="1" applyBorder="1" applyAlignment="1" applyProtection="1">
      <alignment horizontal="left"/>
      <protection locked="0" hidden="1"/>
    </xf>
    <xf numFmtId="0" fontId="26" fillId="0" borderId="10" xfId="0" applyFont="1" applyFill="1" applyBorder="1" applyAlignment="1" applyProtection="1">
      <alignment horizontal="left"/>
      <protection locked="0" hidden="1"/>
    </xf>
    <xf numFmtId="0" fontId="29" fillId="0" borderId="10" xfId="0" applyFont="1" applyFill="1" applyBorder="1" applyAlignment="1" applyProtection="1">
      <alignment horizontal="center"/>
      <protection locked="0" hidden="1"/>
    </xf>
    <xf numFmtId="0" fontId="31" fillId="26" borderId="10" xfId="0" applyFont="1" applyFill="1" applyBorder="1" applyAlignment="1" applyProtection="1">
      <alignment horizontal="center" vertical="center" wrapText="1"/>
      <protection locked="0" hidden="1"/>
    </xf>
    <xf numFmtId="0" fontId="25" fillId="26" borderId="10" xfId="0" applyFont="1" applyFill="1" applyBorder="1" applyAlignment="1" applyProtection="1">
      <alignment horizontal="center" vertical="center" wrapText="1"/>
      <protection locked="0" hidden="1"/>
    </xf>
    <xf numFmtId="14" fontId="22" fillId="0" borderId="0" xfId="0" applyNumberFormat="1" applyFont="1" applyAlignment="1" applyProtection="1">
      <alignment horizontal="center" vertical="center" wrapText="1"/>
      <protection locked="0" hidden="1"/>
    </xf>
    <xf numFmtId="0" fontId="19" fillId="0" borderId="0" xfId="0" applyFont="1" applyAlignment="1" applyProtection="1">
      <alignment horizontal="center" vertical="center" wrapText="1"/>
      <protection locked="0" hidden="1"/>
    </xf>
    <xf numFmtId="0" fontId="20" fillId="25" borderId="10" xfId="0" applyFont="1" applyFill="1" applyBorder="1" applyAlignment="1" applyProtection="1">
      <alignment horizontal="center"/>
      <protection locked="0" hidden="1"/>
    </xf>
    <xf numFmtId="14" fontId="31" fillId="25" borderId="10" xfId="0" applyNumberFormat="1" applyFont="1" applyFill="1" applyBorder="1" applyAlignment="1" applyProtection="1">
      <alignment horizontal="center" vertical="center"/>
      <protection locked="0" hidden="1"/>
    </xf>
    <xf numFmtId="0" fontId="24" fillId="0" borderId="0" xfId="0" applyFont="1" applyAlignment="1" applyProtection="1">
      <protection locked="0" hidden="1"/>
    </xf>
    <xf numFmtId="0" fontId="19" fillId="0" borderId="10" xfId="0" applyFont="1" applyFill="1" applyBorder="1" applyAlignment="1" applyProtection="1">
      <alignment horizontal="center" vertical="center"/>
      <protection locked="0" hidden="1"/>
    </xf>
    <xf numFmtId="0" fontId="21" fillId="0" borderId="10" xfId="0" applyFont="1" applyFill="1" applyBorder="1" applyAlignment="1" applyProtection="1">
      <alignment vertical="center"/>
      <protection locked="0" hidden="1"/>
    </xf>
    <xf numFmtId="14" fontId="21" fillId="0" borderId="10" xfId="0" applyNumberFormat="1" applyFont="1" applyFill="1" applyBorder="1" applyAlignment="1" applyProtection="1">
      <alignment horizontal="center" vertical="center" wrapText="1"/>
      <protection locked="0" hidden="1"/>
    </xf>
    <xf numFmtId="14" fontId="22" fillId="0" borderId="10" xfId="0" applyNumberFormat="1" applyFont="1" applyFill="1" applyBorder="1" applyAlignment="1" applyProtection="1">
      <alignment horizontal="center" vertical="center"/>
      <protection locked="0" hidden="1"/>
    </xf>
    <xf numFmtId="0" fontId="19" fillId="27" borderId="23" xfId="0" applyFont="1" applyFill="1" applyBorder="1" applyAlignment="1" applyProtection="1">
      <alignment horizontal="center" vertical="center"/>
      <protection locked="0" hidden="1"/>
    </xf>
    <xf numFmtId="0" fontId="19" fillId="27" borderId="23" xfId="0" applyFont="1" applyFill="1" applyBorder="1" applyAlignment="1" applyProtection="1">
      <alignment vertical="center" wrapText="1"/>
      <protection locked="0" hidden="1"/>
    </xf>
    <xf numFmtId="14" fontId="22" fillId="27" borderId="23" xfId="0" applyNumberFormat="1" applyFont="1" applyFill="1" applyBorder="1" applyAlignment="1" applyProtection="1">
      <alignment horizontal="center" vertical="center"/>
      <protection locked="0" hidden="1"/>
    </xf>
    <xf numFmtId="0" fontId="26" fillId="4" borderId="18" xfId="0" applyFont="1" applyFill="1" applyBorder="1" applyAlignment="1" applyProtection="1">
      <alignment vertical="center"/>
      <protection locked="0" hidden="1"/>
    </xf>
    <xf numFmtId="0" fontId="26" fillId="4" borderId="30" xfId="0" applyFont="1" applyFill="1" applyBorder="1" applyAlignment="1" applyProtection="1">
      <alignment vertical="center"/>
      <protection locked="0" hidden="1"/>
    </xf>
    <xf numFmtId="14" fontId="26" fillId="4" borderId="30" xfId="0" applyNumberFormat="1" applyFont="1" applyFill="1" applyBorder="1" applyAlignment="1" applyProtection="1">
      <alignment horizontal="center" vertical="center"/>
      <protection locked="0" hidden="1"/>
    </xf>
    <xf numFmtId="14" fontId="26" fillId="4" borderId="31" xfId="0" applyNumberFormat="1" applyFont="1" applyFill="1" applyBorder="1" applyAlignment="1" applyProtection="1">
      <alignment horizontal="center" vertical="center"/>
      <protection locked="0" hidden="1"/>
    </xf>
    <xf numFmtId="0" fontId="19" fillId="0" borderId="0" xfId="0" applyFont="1" applyFill="1" applyProtection="1">
      <protection locked="0" hidden="1"/>
    </xf>
    <xf numFmtId="14" fontId="21" fillId="0" borderId="10" xfId="0" applyNumberFormat="1" applyFont="1" applyFill="1" applyBorder="1" applyAlignment="1" applyProtection="1">
      <alignment horizontal="center" vertical="center"/>
      <protection locked="0" hidden="1"/>
    </xf>
    <xf numFmtId="0" fontId="26" fillId="0" borderId="30" xfId="0" applyFont="1" applyFill="1" applyBorder="1" applyAlignment="1" applyProtection="1">
      <alignment vertical="center"/>
      <protection locked="0" hidden="1"/>
    </xf>
    <xf numFmtId="0" fontId="20" fillId="27" borderId="10" xfId="0" applyFont="1" applyFill="1" applyBorder="1" applyAlignment="1" applyProtection="1">
      <alignment horizontal="center" vertical="center" wrapText="1"/>
      <protection locked="0" hidden="1"/>
    </xf>
    <xf numFmtId="0" fontId="19" fillId="27" borderId="10" xfId="0" applyFont="1" applyFill="1" applyBorder="1" applyAlignment="1" applyProtection="1">
      <alignment horizontal="center" vertical="center"/>
      <protection locked="0" hidden="1"/>
    </xf>
    <xf numFmtId="0" fontId="19" fillId="27" borderId="10" xfId="0" applyFont="1" applyFill="1" applyBorder="1" applyAlignment="1" applyProtection="1">
      <alignment vertical="center" wrapText="1"/>
      <protection locked="0" hidden="1"/>
    </xf>
    <xf numFmtId="0" fontId="20" fillId="27" borderId="23" xfId="0" applyFont="1" applyFill="1" applyBorder="1" applyAlignment="1" applyProtection="1">
      <alignment vertical="center" wrapText="1"/>
      <protection locked="0" hidden="1"/>
    </xf>
    <xf numFmtId="0" fontId="42" fillId="0" borderId="10" xfId="0" applyFont="1" applyFill="1" applyBorder="1" applyAlignment="1" applyProtection="1">
      <alignment vertical="center" wrapText="1"/>
      <protection locked="0" hidden="1"/>
    </xf>
    <xf numFmtId="0" fontId="19" fillId="0" borderId="23" xfId="0" applyFont="1" applyFill="1" applyBorder="1" applyAlignment="1" applyProtection="1">
      <alignment vertical="center" wrapText="1"/>
      <protection locked="0" hidden="1"/>
    </xf>
    <xf numFmtId="0" fontId="22" fillId="0" borderId="10" xfId="0" applyFont="1" applyFill="1" applyBorder="1" applyAlignment="1" applyProtection="1">
      <alignment vertical="center" wrapText="1"/>
      <protection locked="0" hidden="1"/>
    </xf>
    <xf numFmtId="14" fontId="19" fillId="0" borderId="0" xfId="0" applyNumberFormat="1" applyFont="1" applyProtection="1">
      <protection locked="0" hidden="1"/>
    </xf>
    <xf numFmtId="14" fontId="21" fillId="27" borderId="23" xfId="0" applyNumberFormat="1" applyFont="1" applyFill="1" applyBorder="1" applyAlignment="1" applyProtection="1">
      <alignment horizontal="center" vertical="center"/>
      <protection locked="0" hidden="1"/>
    </xf>
    <xf numFmtId="0" fontId="19" fillId="4" borderId="31" xfId="0" applyFont="1" applyFill="1" applyBorder="1" applyAlignment="1" applyProtection="1">
      <alignment horizontal="center" vertical="center"/>
      <protection locked="0" hidden="1"/>
    </xf>
    <xf numFmtId="0" fontId="20" fillId="4" borderId="10" xfId="0" applyFont="1" applyFill="1" applyBorder="1" applyAlignment="1" applyProtection="1">
      <alignment vertical="center" wrapText="1"/>
      <protection locked="0" hidden="1"/>
    </xf>
    <xf numFmtId="14" fontId="22" fillId="27" borderId="10" xfId="0" applyNumberFormat="1" applyFont="1" applyFill="1" applyBorder="1" applyAlignment="1" applyProtection="1">
      <alignment horizontal="center" vertical="center"/>
      <protection locked="0" hidden="1"/>
    </xf>
    <xf numFmtId="0" fontId="20" fillId="0" borderId="0" xfId="0" applyFont="1" applyAlignment="1" applyProtection="1">
      <alignment horizontal="center" wrapText="1"/>
      <protection locked="0" hidden="1"/>
    </xf>
    <xf numFmtId="0" fontId="24" fillId="0" borderId="0" xfId="0" applyFont="1" applyAlignment="1" applyProtection="1">
      <alignment horizontal="center" wrapText="1"/>
      <protection locked="0" hidden="1"/>
    </xf>
    <xf numFmtId="14" fontId="24" fillId="0" borderId="0" xfId="0" applyNumberFormat="1" applyFont="1" applyAlignment="1" applyProtection="1">
      <alignment horizontal="center"/>
      <protection locked="0" hidden="1"/>
    </xf>
    <xf numFmtId="0" fontId="29" fillId="0" borderId="10" xfId="0" applyNumberFormat="1" applyFont="1" applyFill="1" applyBorder="1" applyAlignment="1" applyProtection="1">
      <alignment horizontal="center"/>
      <protection locked="0" hidden="1"/>
    </xf>
    <xf numFmtId="14" fontId="22" fillId="0" borderId="23" xfId="0" applyNumberFormat="1" applyFont="1" applyFill="1" applyBorder="1" applyAlignment="1" applyProtection="1">
      <alignment horizontal="center" vertical="center"/>
      <protection locked="0" hidden="1"/>
    </xf>
    <xf numFmtId="14" fontId="26" fillId="0" borderId="30" xfId="0" applyNumberFormat="1" applyFont="1" applyFill="1" applyBorder="1" applyAlignment="1" applyProtection="1">
      <alignment horizontal="center" vertical="center"/>
      <protection locked="0" hidden="1"/>
    </xf>
    <xf numFmtId="14" fontId="26" fillId="0" borderId="31" xfId="0" applyNumberFormat="1" applyFont="1" applyFill="1" applyBorder="1" applyAlignment="1" applyProtection="1">
      <alignment horizontal="center" vertical="center"/>
      <protection locked="0" hidden="1"/>
    </xf>
    <xf numFmtId="0" fontId="22" fillId="0" borderId="23" xfId="0" applyFont="1" applyFill="1" applyBorder="1" applyAlignment="1" applyProtection="1">
      <alignment vertical="center" wrapText="1"/>
      <protection locked="0" hidden="1"/>
    </xf>
    <xf numFmtId="14" fontId="20" fillId="0" borderId="0" xfId="0" applyNumberFormat="1" applyFont="1" applyAlignment="1" applyProtection="1">
      <alignment horizontal="center"/>
      <protection locked="0" hidden="1"/>
    </xf>
    <xf numFmtId="14" fontId="31" fillId="26" borderId="10" xfId="0" applyNumberFormat="1" applyFont="1" applyFill="1" applyBorder="1" applyAlignment="1" applyProtection="1">
      <alignment horizontal="center" vertical="center" wrapText="1"/>
      <protection locked="0" hidden="1"/>
    </xf>
    <xf numFmtId="14" fontId="20" fillId="25" borderId="10" xfId="0" applyNumberFormat="1" applyFont="1" applyFill="1" applyBorder="1" applyAlignment="1" applyProtection="1">
      <alignment horizontal="center"/>
      <protection locked="0" hidden="1"/>
    </xf>
    <xf numFmtId="0" fontId="42" fillId="0" borderId="23" xfId="0" applyFont="1" applyFill="1" applyBorder="1" applyAlignment="1" applyProtection="1">
      <alignment vertical="center" wrapText="1"/>
      <protection locked="0" hidden="1"/>
    </xf>
    <xf numFmtId="14" fontId="19" fillId="0" borderId="10" xfId="0" applyNumberFormat="1" applyFont="1" applyFill="1" applyBorder="1" applyAlignment="1" applyProtection="1">
      <alignment vertical="center" wrapText="1"/>
      <protection locked="0" hidden="1"/>
    </xf>
    <xf numFmtId="14" fontId="21" fillId="0" borderId="23" xfId="0" applyNumberFormat="1" applyFont="1" applyFill="1" applyBorder="1" applyAlignment="1" applyProtection="1">
      <alignment horizontal="center" vertical="center"/>
      <protection locked="0" hidden="1"/>
    </xf>
    <xf numFmtId="0" fontId="20" fillId="27" borderId="13" xfId="0" applyFont="1" applyFill="1" applyBorder="1" applyAlignment="1" applyProtection="1">
      <alignment horizontal="center" vertical="center" wrapText="1"/>
      <protection locked="0" hidden="1"/>
    </xf>
    <xf numFmtId="0" fontId="19" fillId="0" borderId="23" xfId="0" applyFont="1" applyFill="1" applyBorder="1" applyAlignment="1" applyProtection="1">
      <alignment horizontal="center" vertical="center"/>
      <protection locked="0" hidden="1"/>
    </xf>
    <xf numFmtId="0" fontId="22" fillId="0" borderId="10" xfId="0" applyFont="1" applyFill="1" applyBorder="1" applyAlignment="1" applyProtection="1">
      <alignment vertical="top" wrapText="1"/>
      <protection locked="0" hidden="1"/>
    </xf>
    <xf numFmtId="0" fontId="19" fillId="0" borderId="11" xfId="0" applyFont="1" applyFill="1" applyBorder="1" applyAlignment="1" applyProtection="1">
      <alignment horizontal="center" vertical="center"/>
      <protection locked="0" hidden="1"/>
    </xf>
    <xf numFmtId="0" fontId="19" fillId="0" borderId="27" xfId="0" applyFont="1" applyFill="1" applyBorder="1" applyAlignment="1" applyProtection="1">
      <alignment horizontal="center" vertical="center"/>
      <protection locked="0" hidden="1"/>
    </xf>
    <xf numFmtId="0" fontId="20" fillId="27" borderId="13" xfId="0" applyFont="1" applyFill="1" applyBorder="1" applyAlignment="1" applyProtection="1">
      <alignment horizontal="center" vertical="center" wrapText="1"/>
      <protection locked="0" hidden="1"/>
    </xf>
    <xf numFmtId="0" fontId="20" fillId="27" borderId="13" xfId="0" applyFont="1" applyFill="1" applyBorder="1" applyAlignment="1" applyProtection="1">
      <alignment horizontal="center" vertical="center" wrapText="1"/>
      <protection locked="0" hidden="1"/>
    </xf>
    <xf numFmtId="0" fontId="25" fillId="10" borderId="10" xfId="0" applyFont="1" applyFill="1" applyBorder="1" applyAlignment="1" applyProtection="1">
      <alignment horizontal="center"/>
      <protection hidden="1"/>
    </xf>
    <xf numFmtId="0" fontId="29" fillId="10" borderId="10" xfId="0" applyFont="1" applyFill="1" applyBorder="1" applyAlignment="1" applyProtection="1">
      <alignment horizontal="center"/>
      <protection hidden="1"/>
    </xf>
    <xf numFmtId="0" fontId="19" fillId="27" borderId="11" xfId="0" applyFont="1" applyFill="1" applyBorder="1" applyAlignment="1" applyProtection="1">
      <alignment horizontal="center" vertical="center"/>
      <protection locked="0" hidden="1"/>
    </xf>
    <xf numFmtId="14" fontId="21" fillId="27" borderId="10" xfId="0" applyNumberFormat="1" applyFont="1" applyFill="1" applyBorder="1" applyAlignment="1" applyProtection="1">
      <alignment horizontal="center" vertical="center" wrapText="1"/>
      <protection locked="0" hidden="1"/>
    </xf>
    <xf numFmtId="0" fontId="20" fillId="27" borderId="10" xfId="0" applyFont="1" applyFill="1" applyBorder="1" applyAlignment="1" applyProtection="1">
      <alignment horizontal="center" vertical="center" wrapText="1"/>
      <protection locked="0" hidden="1"/>
    </xf>
    <xf numFmtId="0" fontId="20" fillId="27" borderId="10" xfId="0" applyFont="1" applyFill="1" applyBorder="1" applyAlignment="1" applyProtection="1">
      <alignment horizontal="center" vertical="center" wrapText="1"/>
      <protection locked="0" hidden="1"/>
    </xf>
    <xf numFmtId="0" fontId="20" fillId="27" borderId="10" xfId="0" applyFont="1" applyFill="1" applyBorder="1" applyAlignment="1" applyProtection="1">
      <alignment horizontal="center" vertical="center" wrapText="1"/>
      <protection locked="0" hidden="1"/>
    </xf>
    <xf numFmtId="0" fontId="20" fillId="27" borderId="10" xfId="0" applyFont="1" applyFill="1" applyBorder="1" applyAlignment="1" applyProtection="1">
      <alignment horizontal="center" vertical="center" wrapText="1"/>
      <protection locked="0" hidden="1"/>
    </xf>
    <xf numFmtId="0" fontId="20" fillId="27" borderId="13" xfId="0" applyFont="1" applyFill="1" applyBorder="1" applyAlignment="1" applyProtection="1">
      <alignment horizontal="center" vertical="center" wrapText="1"/>
      <protection locked="0" hidden="1"/>
    </xf>
    <xf numFmtId="0" fontId="32" fillId="0" borderId="21" xfId="0" applyFont="1" applyFill="1" applyBorder="1" applyAlignment="1">
      <alignment horizontal="left" vertical="center"/>
    </xf>
    <xf numFmtId="0" fontId="32" fillId="0" borderId="21" xfId="0" applyNumberFormat="1" applyFont="1" applyBorder="1" applyAlignment="1" applyProtection="1">
      <alignment horizontal="center"/>
      <protection hidden="1"/>
    </xf>
    <xf numFmtId="0" fontId="33" fillId="0" borderId="21" xfId="0" applyFont="1" applyBorder="1" applyAlignment="1">
      <alignment horizontal="center" vertical="center" wrapText="1"/>
    </xf>
    <xf numFmtId="0" fontId="32" fillId="0" borderId="22" xfId="0" applyFont="1" applyFill="1" applyBorder="1" applyAlignment="1">
      <alignment horizontal="left" vertical="center"/>
    </xf>
    <xf numFmtId="0" fontId="33" fillId="0" borderId="22" xfId="0" applyFont="1" applyBorder="1" applyAlignment="1">
      <alignment horizontal="center" vertical="center" wrapText="1"/>
    </xf>
    <xf numFmtId="0" fontId="40" fillId="0" borderId="22" xfId="0" applyFont="1" applyFill="1" applyBorder="1" applyAlignment="1">
      <alignment horizontal="left" vertical="center"/>
    </xf>
    <xf numFmtId="0" fontId="32" fillId="0" borderId="25" xfId="0" applyFont="1" applyFill="1" applyBorder="1" applyAlignment="1">
      <alignment horizontal="left" vertical="center"/>
    </xf>
    <xf numFmtId="1" fontId="36" fillId="4" borderId="25" xfId="19" applyNumberFormat="1" applyFont="1" applyFill="1" applyBorder="1" applyAlignment="1" applyProtection="1">
      <alignment horizontal="center"/>
      <protection hidden="1"/>
    </xf>
    <xf numFmtId="0" fontId="33" fillId="0" borderId="25" xfId="0" applyFont="1" applyBorder="1" applyAlignment="1">
      <alignment horizontal="center" vertical="center" wrapText="1"/>
    </xf>
    <xf numFmtId="0" fontId="21" fillId="0" borderId="32" xfId="0" applyFont="1" applyBorder="1" applyAlignment="1" applyProtection="1">
      <alignment vertical="center" wrapText="1"/>
      <protection locked="0" hidden="1"/>
    </xf>
    <xf numFmtId="14" fontId="22" fillId="27" borderId="10" xfId="0" applyNumberFormat="1" applyFont="1" applyFill="1" applyBorder="1" applyAlignment="1" applyProtection="1">
      <alignment vertical="center"/>
      <protection locked="0" hidden="1"/>
    </xf>
    <xf numFmtId="0" fontId="32" fillId="0" borderId="25" xfId="0" applyNumberFormat="1" applyFont="1" applyFill="1" applyBorder="1" applyAlignment="1" applyProtection="1">
      <alignment horizontal="center" vertical="center"/>
      <protection hidden="1"/>
    </xf>
    <xf numFmtId="1" fontId="38" fillId="4" borderId="32" xfId="0" applyNumberFormat="1" applyFont="1" applyFill="1" applyBorder="1" applyAlignment="1" applyProtection="1">
      <alignment horizontal="center"/>
      <protection hidden="1"/>
    </xf>
    <xf numFmtId="14" fontId="21" fillId="27" borderId="23" xfId="0" applyNumberFormat="1" applyFont="1" applyFill="1" applyBorder="1" applyAlignment="1" applyProtection="1">
      <alignment horizontal="center" vertical="center"/>
      <protection locked="0" hidden="1"/>
    </xf>
    <xf numFmtId="0" fontId="19" fillId="27" borderId="23" xfId="0" applyFont="1" applyFill="1" applyBorder="1" applyAlignment="1" applyProtection="1">
      <alignment vertical="center" wrapText="1"/>
      <protection locked="0" hidden="1"/>
    </xf>
    <xf numFmtId="0" fontId="19" fillId="0" borderId="23" xfId="0" applyFont="1" applyFill="1" applyBorder="1" applyAlignment="1" applyProtection="1">
      <alignment horizontal="center" vertical="center" wrapText="1"/>
      <protection locked="0" hidden="1"/>
    </xf>
    <xf numFmtId="0" fontId="28" fillId="27" borderId="23" xfId="0" applyFont="1" applyFill="1" applyBorder="1" applyAlignment="1" applyProtection="1">
      <alignment horizontal="center" vertical="center" wrapText="1"/>
      <protection locked="0" hidden="1"/>
    </xf>
    <xf numFmtId="0" fontId="20" fillId="27" borderId="23" xfId="0" applyFont="1" applyFill="1" applyBorder="1" applyAlignment="1" applyProtection="1">
      <alignment horizontal="center" vertical="center" wrapText="1"/>
      <protection locked="0" hidden="1"/>
    </xf>
    <xf numFmtId="0" fontId="20" fillId="0" borderId="10" xfId="0" applyFont="1" applyBorder="1" applyAlignment="1" applyProtection="1">
      <alignment vertical="center" wrapText="1"/>
      <protection locked="0" hidden="1"/>
    </xf>
    <xf numFmtId="0" fontId="26" fillId="27" borderId="30" xfId="0" applyFont="1" applyFill="1" applyBorder="1" applyAlignment="1" applyProtection="1">
      <alignment vertical="center"/>
      <protection locked="0" hidden="1"/>
    </xf>
    <xf numFmtId="0" fontId="20" fillId="27" borderId="10" xfId="0" applyFont="1" applyFill="1" applyBorder="1" applyAlignment="1" applyProtection="1">
      <alignment horizontal="center" vertical="center" wrapText="1"/>
      <protection locked="0" hidden="1"/>
    </xf>
    <xf numFmtId="14" fontId="22" fillId="27" borderId="23" xfId="0" applyNumberFormat="1" applyFont="1" applyFill="1" applyBorder="1" applyAlignment="1" applyProtection="1">
      <alignment horizontal="center" vertical="center"/>
      <protection locked="0" hidden="1"/>
    </xf>
    <xf numFmtId="0" fontId="20" fillId="27" borderId="23" xfId="0" applyFont="1" applyFill="1" applyBorder="1" applyAlignment="1" applyProtection="1">
      <alignment horizontal="center" vertical="center" wrapText="1"/>
      <protection locked="0" hidden="1"/>
    </xf>
    <xf numFmtId="0" fontId="21" fillId="0" borderId="10" xfId="0" applyFont="1" applyFill="1" applyBorder="1" applyAlignment="1" applyProtection="1">
      <alignment vertical="center" wrapText="1"/>
      <protection locked="0" hidden="1"/>
    </xf>
    <xf numFmtId="0" fontId="20" fillId="27" borderId="10" xfId="0" applyFont="1" applyFill="1" applyBorder="1" applyAlignment="1" applyProtection="1">
      <alignment horizontal="center" vertical="center" wrapText="1"/>
      <protection locked="0" hidden="1"/>
    </xf>
    <xf numFmtId="14" fontId="41" fillId="0" borderId="23" xfId="0" applyNumberFormat="1" applyFont="1" applyBorder="1" applyAlignment="1" applyProtection="1">
      <alignment horizontal="center" vertical="center" wrapText="1"/>
      <protection locked="0" hidden="1"/>
    </xf>
    <xf numFmtId="0" fontId="21" fillId="0" borderId="23" xfId="0" applyFont="1" applyBorder="1" applyAlignment="1" applyProtection="1">
      <alignment horizontal="left" vertical="center" wrapText="1"/>
      <protection locked="0" hidden="1"/>
    </xf>
    <xf numFmtId="0" fontId="19" fillId="0" borderId="23" xfId="0" applyFont="1" applyFill="1" applyBorder="1" applyAlignment="1" applyProtection="1">
      <alignment horizontal="center" vertical="center"/>
      <protection locked="0" hidden="1"/>
    </xf>
    <xf numFmtId="0" fontId="19" fillId="27" borderId="23" xfId="0" applyFont="1" applyFill="1" applyBorder="1" applyAlignment="1" applyProtection="1">
      <alignment horizontal="center" vertical="center"/>
      <protection locked="0" hidden="1"/>
    </xf>
    <xf numFmtId="0" fontId="43" fillId="27" borderId="23" xfId="0" applyFont="1" applyFill="1" applyBorder="1" applyAlignment="1" applyProtection="1">
      <alignment vertical="center" wrapText="1"/>
      <protection locked="0" hidden="1"/>
    </xf>
    <xf numFmtId="14" fontId="42" fillId="0" borderId="10" xfId="0" applyNumberFormat="1" applyFont="1" applyFill="1" applyBorder="1" applyAlignment="1" applyProtection="1">
      <alignment horizontal="center" vertical="center"/>
      <protection locked="0" hidden="1"/>
    </xf>
    <xf numFmtId="0" fontId="21" fillId="0" borderId="10" xfId="0" applyFont="1" applyFill="1" applyBorder="1" applyAlignment="1" applyProtection="1">
      <alignment horizontal="center" vertical="center" wrapText="1"/>
      <protection locked="0" hidden="1"/>
    </xf>
    <xf numFmtId="14" fontId="26" fillId="27" borderId="30" xfId="0" applyNumberFormat="1" applyFont="1" applyFill="1" applyBorder="1" applyAlignment="1" applyProtection="1">
      <alignment horizontal="center" vertical="center"/>
      <protection locked="0" hidden="1"/>
    </xf>
    <xf numFmtId="0" fontId="20" fillId="27" borderId="13" xfId="0" applyFont="1" applyFill="1" applyBorder="1" applyAlignment="1" applyProtection="1">
      <alignment horizontal="center" vertical="center" wrapText="1"/>
      <protection locked="0" hidden="1"/>
    </xf>
    <xf numFmtId="0" fontId="43" fillId="0" borderId="10" xfId="0" applyFont="1" applyFill="1" applyBorder="1" applyAlignment="1" applyProtection="1">
      <alignment vertical="center" wrapText="1"/>
      <protection hidden="1"/>
    </xf>
    <xf numFmtId="0" fontId="19" fillId="27" borderId="10" xfId="0" applyFont="1" applyFill="1" applyBorder="1" applyAlignment="1" applyProtection="1">
      <alignment horizontal="center" vertical="center"/>
      <protection locked="0" hidden="1"/>
    </xf>
    <xf numFmtId="0" fontId="42" fillId="27" borderId="23" xfId="0" applyFont="1" applyFill="1" applyBorder="1" applyAlignment="1" applyProtection="1">
      <alignment vertical="center" wrapText="1"/>
      <protection locked="0" hidden="1"/>
    </xf>
    <xf numFmtId="0" fontId="20" fillId="27" borderId="13" xfId="0" applyFont="1" applyFill="1" applyBorder="1" applyAlignment="1" applyProtection="1">
      <alignment horizontal="center" vertical="center" wrapText="1"/>
      <protection locked="0" hidden="1"/>
    </xf>
    <xf numFmtId="0" fontId="20" fillId="27" borderId="23" xfId="0" applyFont="1" applyFill="1" applyBorder="1" applyAlignment="1" applyProtection="1">
      <alignment horizontal="center" vertical="center" wrapText="1"/>
      <protection locked="0" hidden="1"/>
    </xf>
    <xf numFmtId="0" fontId="21" fillId="0" borderId="23" xfId="0" applyFont="1" applyFill="1" applyBorder="1" applyAlignment="1" applyProtection="1">
      <alignment horizontal="left" vertical="center" wrapText="1"/>
      <protection locked="0" hidden="1"/>
    </xf>
    <xf numFmtId="0" fontId="20" fillId="27" borderId="10" xfId="0" applyFont="1" applyFill="1" applyBorder="1" applyAlignment="1" applyProtection="1">
      <alignment horizontal="center" vertical="center" wrapText="1"/>
      <protection locked="0" hidden="1"/>
    </xf>
    <xf numFmtId="14" fontId="22" fillId="27" borderId="10" xfId="0" applyNumberFormat="1" applyFont="1" applyFill="1" applyBorder="1" applyAlignment="1" applyProtection="1">
      <alignment horizontal="center" vertical="center"/>
      <protection locked="0" hidden="1"/>
    </xf>
    <xf numFmtId="14" fontId="21" fillId="27" borderId="10" xfId="0" applyNumberFormat="1" applyFont="1" applyFill="1" applyBorder="1" applyAlignment="1" applyProtection="1">
      <alignment horizontal="center" vertical="center"/>
      <protection locked="0" hidden="1"/>
    </xf>
    <xf numFmtId="0" fontId="21" fillId="0" borderId="10" xfId="0" applyFont="1" applyFill="1" applyBorder="1" applyAlignment="1" applyProtection="1">
      <alignment horizontal="left" vertical="center" wrapText="1"/>
      <protection locked="0" hidden="1"/>
    </xf>
    <xf numFmtId="14" fontId="42" fillId="0" borderId="10" xfId="0" applyNumberFormat="1" applyFont="1" applyFill="1" applyBorder="1" applyAlignment="1" applyProtection="1">
      <alignment vertical="center"/>
      <protection locked="0" hidden="1"/>
    </xf>
    <xf numFmtId="0" fontId="43" fillId="0" borderId="23" xfId="0" applyFont="1" applyFill="1" applyBorder="1" applyAlignment="1" applyProtection="1">
      <alignment vertical="center" wrapText="1"/>
      <protection locked="0" hidden="1"/>
    </xf>
    <xf numFmtId="0" fontId="43" fillId="0" borderId="10" xfId="0" applyFont="1" applyFill="1" applyBorder="1" applyAlignment="1" applyProtection="1">
      <alignment horizontal="center" vertical="center"/>
      <protection locked="0" hidden="1"/>
    </xf>
    <xf numFmtId="14" fontId="43" fillId="0" borderId="10" xfId="0" applyNumberFormat="1" applyFont="1" applyFill="1" applyBorder="1" applyAlignment="1" applyProtection="1">
      <alignment vertical="center" wrapText="1"/>
      <protection locked="0" hidden="1"/>
    </xf>
    <xf numFmtId="0" fontId="43" fillId="0" borderId="10" xfId="0" applyFont="1" applyFill="1" applyBorder="1" applyAlignment="1" applyProtection="1">
      <alignment vertical="center" wrapText="1"/>
      <protection locked="0" hidden="1"/>
    </xf>
    <xf numFmtId="0" fontId="19" fillId="0" borderId="10" xfId="0" applyFont="1" applyFill="1" applyBorder="1" applyProtection="1">
      <protection locked="0" hidden="1"/>
    </xf>
    <xf numFmtId="0" fontId="43" fillId="27" borderId="10" xfId="0" applyFont="1" applyFill="1" applyBorder="1" applyAlignment="1" applyProtection="1">
      <alignment horizontal="center" vertical="center"/>
      <protection locked="0" hidden="1"/>
    </xf>
    <xf numFmtId="0" fontId="43" fillId="27" borderId="10" xfId="0" applyFont="1" applyFill="1" applyBorder="1" applyAlignment="1" applyProtection="1">
      <alignment horizontal="center" vertical="center" wrapText="1"/>
      <protection locked="0" hidden="1"/>
    </xf>
    <xf numFmtId="0" fontId="43" fillId="27" borderId="11" xfId="0" applyFont="1" applyFill="1" applyBorder="1" applyAlignment="1" applyProtection="1">
      <alignment horizontal="center" vertical="center"/>
      <protection locked="0" hidden="1"/>
    </xf>
    <xf numFmtId="16" fontId="43" fillId="27" borderId="23" xfId="0" applyNumberFormat="1" applyFont="1" applyFill="1" applyBorder="1" applyAlignment="1" applyProtection="1">
      <alignment vertical="center" wrapText="1"/>
      <protection locked="0" hidden="1"/>
    </xf>
    <xf numFmtId="0" fontId="43" fillId="27" borderId="23" xfId="0" applyFont="1" applyFill="1" applyBorder="1" applyAlignment="1" applyProtection="1">
      <alignment horizontal="center" vertical="center"/>
      <protection locked="0" hidden="1"/>
    </xf>
    <xf numFmtId="0" fontId="20" fillId="27" borderId="23" xfId="0" applyFont="1" applyFill="1" applyBorder="1" applyAlignment="1" applyProtection="1">
      <alignment horizontal="center" vertical="center" wrapText="1"/>
      <protection locked="0" hidden="1"/>
    </xf>
    <xf numFmtId="0" fontId="20" fillId="27" borderId="13" xfId="0" applyFont="1" applyFill="1" applyBorder="1" applyAlignment="1" applyProtection="1">
      <alignment horizontal="center" vertical="center" wrapText="1"/>
      <protection locked="0" hidden="1"/>
    </xf>
    <xf numFmtId="0" fontId="20" fillId="27" borderId="10" xfId="0" applyFont="1" applyFill="1" applyBorder="1" applyAlignment="1" applyProtection="1">
      <alignment horizontal="center" vertical="center" wrapText="1"/>
      <protection locked="0" hidden="1"/>
    </xf>
    <xf numFmtId="0" fontId="43" fillId="4" borderId="10" xfId="0" applyFont="1" applyFill="1" applyBorder="1" applyAlignment="1" applyProtection="1">
      <alignment horizontal="center" vertical="center" wrapText="1"/>
      <protection locked="0" hidden="1"/>
    </xf>
    <xf numFmtId="14" fontId="21" fillId="0" borderId="10" xfId="0" applyNumberFormat="1" applyFont="1" applyFill="1" applyBorder="1" applyAlignment="1" applyProtection="1">
      <alignment horizontal="left" vertical="center" wrapText="1"/>
      <protection locked="0" hidden="1"/>
    </xf>
    <xf numFmtId="0" fontId="42" fillId="0" borderId="10" xfId="0" applyFont="1" applyFill="1" applyBorder="1" applyAlignment="1" applyProtection="1">
      <alignment horizontal="left" vertical="center" wrapText="1"/>
      <protection locked="0" hidden="1"/>
    </xf>
    <xf numFmtId="14" fontId="43" fillId="0" borderId="10" xfId="0" applyNumberFormat="1" applyFont="1" applyFill="1" applyBorder="1" applyAlignment="1" applyProtection="1">
      <alignment horizontal="center" vertical="center"/>
      <protection locked="0" hidden="1"/>
    </xf>
    <xf numFmtId="0" fontId="20" fillId="27" borderId="13" xfId="0" applyFont="1" applyFill="1" applyBorder="1" applyAlignment="1" applyProtection="1">
      <alignment horizontal="center" vertical="center" wrapText="1"/>
      <protection locked="0" hidden="1"/>
    </xf>
    <xf numFmtId="0" fontId="20" fillId="4" borderId="23" xfId="0" applyFont="1" applyFill="1" applyBorder="1" applyAlignment="1" applyProtection="1">
      <alignment horizontal="center" vertical="center" wrapText="1"/>
      <protection locked="0" hidden="1"/>
    </xf>
    <xf numFmtId="0" fontId="32" fillId="0" borderId="24" xfId="0" applyFont="1" applyBorder="1" applyAlignment="1">
      <alignment horizontal="center"/>
    </xf>
    <xf numFmtId="0" fontId="32" fillId="0" borderId="22" xfId="0" applyFont="1" applyBorder="1" applyAlignment="1">
      <alignment horizontal="center"/>
    </xf>
    <xf numFmtId="0" fontId="32" fillId="0" borderId="28" xfId="0" applyFont="1" applyBorder="1" applyAlignment="1">
      <alignment horizontal="center"/>
    </xf>
    <xf numFmtId="0" fontId="32" fillId="0" borderId="25" xfId="0" applyFont="1" applyBorder="1" applyAlignment="1">
      <alignment horizontal="center"/>
    </xf>
    <xf numFmtId="0" fontId="32" fillId="0" borderId="29" xfId="0" applyFont="1" applyBorder="1" applyAlignment="1">
      <alignment horizontal="center"/>
    </xf>
    <xf numFmtId="0" fontId="32" fillId="0" borderId="23" xfId="0" applyFont="1" applyBorder="1" applyAlignment="1" applyProtection="1">
      <alignment horizontal="center" vertical="center"/>
      <protection hidden="1"/>
    </xf>
    <xf numFmtId="0" fontId="32" fillId="0" borderId="22" xfId="0" applyFont="1" applyBorder="1" applyAlignment="1" applyProtection="1">
      <alignment horizontal="center" vertical="center"/>
      <protection hidden="1"/>
    </xf>
    <xf numFmtId="0" fontId="32" fillId="0" borderId="25" xfId="0" applyFont="1" applyBorder="1" applyAlignment="1" applyProtection="1">
      <alignment horizontal="center" vertical="center"/>
      <protection hidden="1"/>
    </xf>
    <xf numFmtId="0" fontId="32" fillId="0" borderId="21" xfId="0" applyFont="1" applyBorder="1" applyAlignment="1" applyProtection="1">
      <alignment horizontal="center"/>
      <protection hidden="1"/>
    </xf>
    <xf numFmtId="0" fontId="32" fillId="0" borderId="22" xfId="0" applyFont="1" applyBorder="1" applyAlignment="1" applyProtection="1">
      <alignment horizontal="center"/>
      <protection hidden="1"/>
    </xf>
    <xf numFmtId="0" fontId="32" fillId="0" borderId="25" xfId="0" applyFont="1" applyBorder="1" applyAlignment="1" applyProtection="1">
      <alignment horizontal="center"/>
      <protection hidden="1"/>
    </xf>
    <xf numFmtId="0" fontId="43" fillId="27" borderId="10" xfId="0" applyFont="1" applyFill="1" applyBorder="1" applyAlignment="1" applyProtection="1">
      <alignment vertical="center" wrapText="1"/>
      <protection locked="0" hidden="1"/>
    </xf>
    <xf numFmtId="0" fontId="20" fillId="27" borderId="23" xfId="0" applyFont="1" applyFill="1" applyBorder="1" applyAlignment="1" applyProtection="1">
      <alignment horizontal="center" vertical="center" wrapText="1"/>
      <protection locked="0" hidden="1"/>
    </xf>
    <xf numFmtId="14" fontId="41" fillId="0" borderId="32" xfId="0" applyNumberFormat="1" applyFont="1" applyBorder="1" applyAlignment="1" applyProtection="1">
      <alignment horizontal="center" vertical="center" wrapText="1"/>
      <protection locked="0" hidden="1"/>
    </xf>
    <xf numFmtId="0" fontId="32" fillId="0" borderId="22" xfId="0" applyNumberFormat="1" applyFont="1" applyFill="1" applyBorder="1" applyAlignment="1" applyProtection="1">
      <alignment horizontal="center"/>
      <protection hidden="1"/>
    </xf>
    <xf numFmtId="14" fontId="21" fillId="0" borderId="10" xfId="0" applyNumberFormat="1" applyFont="1" applyBorder="1" applyAlignment="1" applyProtection="1">
      <alignment horizontal="center" vertical="center" wrapText="1"/>
      <protection locked="0" hidden="1"/>
    </xf>
    <xf numFmtId="0" fontId="42" fillId="0" borderId="10" xfId="0" applyFont="1" applyBorder="1" applyAlignment="1" applyProtection="1">
      <alignment vertical="center" wrapText="1"/>
      <protection locked="0" hidden="1"/>
    </xf>
    <xf numFmtId="14" fontId="21" fillId="0" borderId="23" xfId="0" applyNumberFormat="1" applyFont="1" applyBorder="1" applyAlignment="1" applyProtection="1">
      <alignment horizontal="center" vertical="center"/>
      <protection locked="0" hidden="1"/>
    </xf>
    <xf numFmtId="0" fontId="26" fillId="0" borderId="30" xfId="0" applyFont="1" applyBorder="1" applyAlignment="1" applyProtection="1">
      <alignment vertical="center"/>
      <protection locked="0" hidden="1"/>
    </xf>
    <xf numFmtId="14" fontId="26" fillId="0" borderId="30" xfId="0" applyNumberFormat="1" applyFont="1" applyBorder="1" applyAlignment="1" applyProtection="1">
      <alignment horizontal="center" vertical="center"/>
      <protection locked="0" hidden="1"/>
    </xf>
    <xf numFmtId="0" fontId="42" fillId="27" borderId="10" xfId="0" applyFont="1" applyFill="1" applyBorder="1" applyAlignment="1" applyProtection="1">
      <alignment vertical="center" wrapText="1"/>
      <protection locked="0" hidden="1"/>
    </xf>
    <xf numFmtId="14" fontId="43" fillId="0" borderId="10" xfId="0" applyNumberFormat="1" applyFont="1" applyBorder="1" applyAlignment="1" applyProtection="1">
      <alignment horizontal="center" vertical="center"/>
      <protection locked="0" hidden="1"/>
    </xf>
    <xf numFmtId="0" fontId="34" fillId="0" borderId="0" xfId="0" applyFont="1" applyAlignment="1">
      <alignment horizontal="center"/>
    </xf>
    <xf numFmtId="0" fontId="19" fillId="0" borderId="0" xfId="0" applyFont="1" applyAlignment="1"/>
    <xf numFmtId="0" fontId="27" fillId="26" borderId="0" xfId="0" applyFont="1" applyFill="1" applyAlignment="1">
      <alignment horizontal="center"/>
    </xf>
    <xf numFmtId="0" fontId="32" fillId="10" borderId="10" xfId="0" applyFont="1" applyFill="1" applyBorder="1" applyAlignment="1">
      <alignment horizontal="center" vertical="center" textRotation="255"/>
    </xf>
    <xf numFmtId="0" fontId="32" fillId="10" borderId="23" xfId="0" applyFont="1" applyFill="1" applyBorder="1" applyAlignment="1">
      <alignment horizontal="center" vertical="center" textRotation="255"/>
    </xf>
    <xf numFmtId="0" fontId="32" fillId="0" borderId="23" xfId="0" applyFont="1" applyBorder="1" applyAlignment="1">
      <alignment horizontal="center"/>
    </xf>
    <xf numFmtId="0" fontId="32" fillId="0" borderId="32" xfId="0" applyFont="1" applyBorder="1" applyAlignment="1">
      <alignment horizontal="center"/>
    </xf>
    <xf numFmtId="0" fontId="36" fillId="0" borderId="18" xfId="0" applyFont="1" applyBorder="1" applyAlignment="1">
      <alignment horizontal="center"/>
    </xf>
    <xf numFmtId="0" fontId="36" fillId="0" borderId="30" xfId="0" applyFont="1" applyBorder="1" applyAlignment="1">
      <alignment horizontal="center"/>
    </xf>
    <xf numFmtId="0" fontId="36" fillId="0" borderId="31" xfId="0" applyFont="1" applyBorder="1" applyAlignment="1">
      <alignment horizontal="center"/>
    </xf>
    <xf numFmtId="0" fontId="36" fillId="0" borderId="23" xfId="0" applyFont="1" applyBorder="1" applyAlignment="1">
      <alignment horizontal="center" vertical="center" wrapText="1"/>
    </xf>
    <xf numFmtId="0" fontId="36" fillId="0" borderId="32" xfId="0" applyFont="1" applyBorder="1" applyAlignment="1">
      <alignment horizontal="center" vertical="center" wrapText="1"/>
    </xf>
    <xf numFmtId="0" fontId="25" fillId="0" borderId="10" xfId="0" applyFont="1" applyFill="1" applyBorder="1" applyAlignment="1">
      <alignment horizontal="center" vertical="center"/>
    </xf>
    <xf numFmtId="0" fontId="33" fillId="0" borderId="23" xfId="0" applyFont="1" applyBorder="1" applyAlignment="1">
      <alignment horizontal="center" vertical="center" wrapText="1"/>
    </xf>
    <xf numFmtId="0" fontId="33" fillId="0" borderId="32" xfId="0" applyFont="1" applyBorder="1" applyAlignment="1">
      <alignment horizontal="center" vertical="center" wrapText="1"/>
    </xf>
    <xf numFmtId="0" fontId="32" fillId="0" borderId="17" xfId="0" applyFont="1" applyBorder="1" applyAlignment="1">
      <alignment horizontal="center" vertical="center" wrapText="1"/>
    </xf>
    <xf numFmtId="0" fontId="32" fillId="0" borderId="30" xfId="0" applyFont="1" applyBorder="1" applyAlignment="1">
      <alignment horizontal="center" vertical="center" wrapText="1"/>
    </xf>
    <xf numFmtId="0" fontId="32" fillId="0" borderId="33" xfId="0" applyFont="1" applyBorder="1" applyAlignment="1">
      <alignment horizontal="center" vertical="center" wrapText="1"/>
    </xf>
    <xf numFmtId="0" fontId="32" fillId="0" borderId="27" xfId="0" applyFont="1" applyBorder="1" applyAlignment="1">
      <alignment horizontal="center" vertical="center" wrapText="1"/>
    </xf>
    <xf numFmtId="0" fontId="32" fillId="0" borderId="32" xfId="0" applyFont="1" applyBorder="1" applyAlignment="1">
      <alignment horizontal="center" vertical="center" wrapText="1"/>
    </xf>
    <xf numFmtId="0" fontId="28" fillId="0" borderId="0" xfId="0" applyFont="1" applyAlignment="1"/>
    <xf numFmtId="0" fontId="36" fillId="0" borderId="34" xfId="0" applyFont="1" applyBorder="1" applyAlignment="1">
      <alignment horizontal="center" vertical="center" wrapText="1"/>
    </xf>
    <xf numFmtId="0" fontId="36" fillId="0" borderId="35" xfId="0" applyFont="1" applyBorder="1" applyAlignment="1">
      <alignment horizontal="center" vertical="center" wrapText="1"/>
    </xf>
    <xf numFmtId="0" fontId="36" fillId="0" borderId="36" xfId="0" applyFont="1" applyBorder="1" applyAlignment="1">
      <alignment horizontal="center" vertical="center" wrapText="1"/>
    </xf>
    <xf numFmtId="0" fontId="37" fillId="0" borderId="31" xfId="0" applyFont="1" applyBorder="1" applyAlignment="1">
      <alignment horizontal="center" vertical="center" wrapText="1"/>
    </xf>
    <xf numFmtId="0" fontId="37" fillId="0" borderId="10" xfId="0" applyFont="1" applyBorder="1" applyAlignment="1">
      <alignment horizontal="center" vertical="center" wrapText="1"/>
    </xf>
    <xf numFmtId="0" fontId="28" fillId="0" borderId="0" xfId="0" applyFont="1" applyAlignment="1" applyProtection="1">
      <alignment horizontal="right"/>
      <protection locked="0" hidden="1"/>
    </xf>
    <xf numFmtId="0" fontId="24" fillId="0" borderId="0" xfId="0" applyFont="1" applyAlignment="1" applyProtection="1">
      <alignment horizontal="center"/>
      <protection locked="0" hidden="1"/>
    </xf>
    <xf numFmtId="0" fontId="19" fillId="0" borderId="13" xfId="0" applyFont="1" applyBorder="1" applyAlignment="1" applyProtection="1">
      <alignment vertical="top" wrapText="1"/>
      <protection locked="0" hidden="1"/>
    </xf>
    <xf numFmtId="0" fontId="19" fillId="0" borderId="14" xfId="0" applyFont="1" applyBorder="1" applyAlignment="1" applyProtection="1">
      <alignment vertical="top" wrapText="1"/>
      <protection locked="0" hidden="1"/>
    </xf>
    <xf numFmtId="0" fontId="19" fillId="0" borderId="11" xfId="0" applyFont="1" applyBorder="1" applyAlignment="1" applyProtection="1">
      <alignment vertical="top" wrapText="1"/>
      <protection locked="0" hidden="1"/>
    </xf>
    <xf numFmtId="0" fontId="19" fillId="0" borderId="37" xfId="0" applyFont="1" applyBorder="1" applyAlignment="1" applyProtection="1">
      <alignment vertical="top" wrapText="1"/>
      <protection locked="0" hidden="1"/>
    </xf>
    <xf numFmtId="0" fontId="19" fillId="0" borderId="0" xfId="0" applyFont="1" applyBorder="1" applyAlignment="1" applyProtection="1">
      <alignment vertical="top" wrapText="1"/>
      <protection locked="0" hidden="1"/>
    </xf>
    <xf numFmtId="0" fontId="19" fillId="0" borderId="26" xfId="0" applyFont="1" applyBorder="1" applyAlignment="1" applyProtection="1">
      <alignment vertical="top" wrapText="1"/>
      <protection locked="0" hidden="1"/>
    </xf>
    <xf numFmtId="0" fontId="19" fillId="0" borderId="34" xfId="0" applyFont="1" applyBorder="1" applyAlignment="1" applyProtection="1">
      <alignment vertical="top" wrapText="1"/>
      <protection locked="0" hidden="1"/>
    </xf>
    <xf numFmtId="0" fontId="19" fillId="0" borderId="35" xfId="0" applyFont="1" applyBorder="1" applyAlignment="1" applyProtection="1">
      <alignment vertical="top" wrapText="1"/>
      <protection locked="0" hidden="1"/>
    </xf>
    <xf numFmtId="0" fontId="19" fillId="0" borderId="36" xfId="0" applyFont="1" applyBorder="1" applyAlignment="1" applyProtection="1">
      <alignment vertical="top" wrapText="1"/>
      <protection locked="0" hidden="1"/>
    </xf>
    <xf numFmtId="0" fontId="26" fillId="4" borderId="18" xfId="0" applyFont="1" applyFill="1" applyBorder="1" applyAlignment="1" applyProtection="1">
      <alignment horizontal="center" vertical="center" wrapText="1"/>
      <protection locked="0" hidden="1"/>
    </xf>
    <xf numFmtId="0" fontId="26" fillId="4" borderId="30" xfId="0" applyFont="1" applyFill="1" applyBorder="1" applyAlignment="1" applyProtection="1">
      <alignment horizontal="center" vertical="center" wrapText="1"/>
      <protection locked="0" hidden="1"/>
    </xf>
    <xf numFmtId="0" fontId="26" fillId="4" borderId="31" xfId="0" applyFont="1" applyFill="1" applyBorder="1" applyAlignment="1" applyProtection="1">
      <alignment horizontal="center" vertical="center" wrapText="1"/>
      <protection locked="0" hidden="1"/>
    </xf>
    <xf numFmtId="0" fontId="31" fillId="26" borderId="10" xfId="0" applyFont="1" applyFill="1" applyBorder="1" applyAlignment="1" applyProtection="1">
      <alignment horizontal="center" vertical="center" wrapText="1"/>
      <protection locked="0" hidden="1"/>
    </xf>
  </cellXfs>
  <cellStyles count="44">
    <cellStyle name="20% - アクセント 1" xfId="1" xr:uid="{00000000-0005-0000-0000-000000000000}"/>
    <cellStyle name="20% - アクセント 2" xfId="2" xr:uid="{00000000-0005-0000-0000-000001000000}"/>
    <cellStyle name="20% - アクセント 3" xfId="3" xr:uid="{00000000-0005-0000-0000-000002000000}"/>
    <cellStyle name="20% - アクセント 4" xfId="4" xr:uid="{00000000-0005-0000-0000-000003000000}"/>
    <cellStyle name="20% - アクセント 5" xfId="5" xr:uid="{00000000-0005-0000-0000-000004000000}"/>
    <cellStyle name="20% - アクセント 6" xfId="6" xr:uid="{00000000-0005-0000-0000-000005000000}"/>
    <cellStyle name="40% - アクセント 1" xfId="7" xr:uid="{00000000-0005-0000-0000-000006000000}"/>
    <cellStyle name="40% - アクセント 2" xfId="8" xr:uid="{00000000-0005-0000-0000-000007000000}"/>
    <cellStyle name="40% - アクセント 3" xfId="9" xr:uid="{00000000-0005-0000-0000-000008000000}"/>
    <cellStyle name="40% - アクセント 4" xfId="10" xr:uid="{00000000-0005-0000-0000-000009000000}"/>
    <cellStyle name="40% - アクセント 5" xfId="11" xr:uid="{00000000-0005-0000-0000-00000A000000}"/>
    <cellStyle name="40% - アクセント 6" xfId="12" xr:uid="{00000000-0005-0000-0000-00000B000000}"/>
    <cellStyle name="60% - アクセント 1" xfId="13" xr:uid="{00000000-0005-0000-0000-00000C000000}"/>
    <cellStyle name="60% - アクセント 2" xfId="14" xr:uid="{00000000-0005-0000-0000-00000D000000}"/>
    <cellStyle name="60% - アクセント 3" xfId="15" xr:uid="{00000000-0005-0000-0000-00000E000000}"/>
    <cellStyle name="60% - アクセント 4" xfId="16" xr:uid="{00000000-0005-0000-0000-00000F000000}"/>
    <cellStyle name="60% - アクセント 5" xfId="17" xr:uid="{00000000-0005-0000-0000-000010000000}"/>
    <cellStyle name="60% - アクセント 6" xfId="18" xr:uid="{00000000-0005-0000-0000-000011000000}"/>
    <cellStyle name="Normal" xfId="0" builtinId="0"/>
    <cellStyle name="Percent" xfId="19" builtinId="5"/>
    <cellStyle name="アクセント 1" xfId="20" xr:uid="{00000000-0005-0000-0000-000014000000}"/>
    <cellStyle name="アクセント 2" xfId="21" xr:uid="{00000000-0005-0000-0000-000015000000}"/>
    <cellStyle name="アクセント 3" xfId="22" xr:uid="{00000000-0005-0000-0000-000016000000}"/>
    <cellStyle name="アクセント 4" xfId="23" xr:uid="{00000000-0005-0000-0000-000017000000}"/>
    <cellStyle name="アクセント 5" xfId="24" xr:uid="{00000000-0005-0000-0000-000018000000}"/>
    <cellStyle name="アクセント 6" xfId="25" xr:uid="{00000000-0005-0000-0000-000019000000}"/>
    <cellStyle name="タイトル" xfId="26" xr:uid="{00000000-0005-0000-0000-00001A000000}"/>
    <cellStyle name="チェック セル" xfId="27" xr:uid="{00000000-0005-0000-0000-00001B000000}"/>
    <cellStyle name="どちらでもない" xfId="28" xr:uid="{00000000-0005-0000-0000-00001C000000}"/>
    <cellStyle name="メモ" xfId="29" xr:uid="{00000000-0005-0000-0000-00001D000000}"/>
    <cellStyle name="リンク セル" xfId="30" xr:uid="{00000000-0005-0000-0000-00001E000000}"/>
    <cellStyle name="入力" xfId="31" xr:uid="{00000000-0005-0000-0000-00001F000000}"/>
    <cellStyle name="出力" xfId="32" xr:uid="{00000000-0005-0000-0000-000020000000}"/>
    <cellStyle name="悪い" xfId="33" xr:uid="{00000000-0005-0000-0000-000021000000}"/>
    <cellStyle name="標準 2" xfId="34" xr:uid="{00000000-0005-0000-0000-000022000000}"/>
    <cellStyle name="良い" xfId="35" xr:uid="{00000000-0005-0000-0000-000023000000}"/>
    <cellStyle name="見出し 1" xfId="36" xr:uid="{00000000-0005-0000-0000-000024000000}"/>
    <cellStyle name="見出し 2" xfId="37" xr:uid="{00000000-0005-0000-0000-000025000000}"/>
    <cellStyle name="見出し 3" xfId="38" xr:uid="{00000000-0005-0000-0000-000026000000}"/>
    <cellStyle name="見出し 4" xfId="39" xr:uid="{00000000-0005-0000-0000-000027000000}"/>
    <cellStyle name="計算" xfId="40" xr:uid="{00000000-0005-0000-0000-000028000000}"/>
    <cellStyle name="説明文" xfId="41" xr:uid="{00000000-0005-0000-0000-000029000000}"/>
    <cellStyle name="警告文" xfId="42" xr:uid="{00000000-0005-0000-0000-00002A000000}"/>
    <cellStyle name="集計" xfId="43" xr:uid="{00000000-0005-0000-0000-00002B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18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.xml"/><Relationship Id="rId1" Type="http://schemas.openxmlformats.org/officeDocument/2006/relationships/image" Target="../media/image1.jpeg"/></Relationships>
</file>

<file path=xl/charts/_rels/chart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.xml"/><Relationship Id="rId1" Type="http://schemas.openxmlformats.org/officeDocument/2006/relationships/image" Target="../media/image1.jpeg"/></Relationships>
</file>

<file path=xl/charts/_rels/chart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Biểu đồ hoạt động cải tiến An toàn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'[1]5S'!#REF!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C35-499D-93D7-786377641C19}"/>
            </c:ext>
          </c:extLst>
        </c:ser>
        <c:ser>
          <c:idx val="1"/>
          <c:order val="1"/>
          <c:tx>
            <c:v>'[1]5S'!#REF!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C35-499D-93D7-786377641C19}"/>
            </c:ext>
          </c:extLst>
        </c:ser>
        <c:ser>
          <c:idx val="2"/>
          <c:order val="2"/>
          <c:tx>
            <c:v>'[1]5S'!#REF!</c:v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4C35-499D-93D7-786377641C19}"/>
            </c:ext>
          </c:extLst>
        </c:ser>
        <c:ser>
          <c:idx val="3"/>
          <c:order val="3"/>
          <c:tx>
            <c:v>'[1]5S'!#REF!</c:v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4C35-499D-93D7-786377641C19}"/>
            </c:ext>
          </c:extLst>
        </c:ser>
        <c:ser>
          <c:idx val="4"/>
          <c:order val="4"/>
          <c:tx>
            <c:v>'[1]5S'!#REF!</c:v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4C35-499D-93D7-786377641C19}"/>
            </c:ext>
          </c:extLst>
        </c:ser>
        <c:ser>
          <c:idx val="5"/>
          <c:order val="5"/>
          <c:tx>
            <c:v>'[1]5S'!#REF!</c:v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5-4C35-499D-93D7-786377641C19}"/>
            </c:ext>
          </c:extLst>
        </c:ser>
        <c:ser>
          <c:idx val="6"/>
          <c:order val="6"/>
          <c:tx>
            <c:v>'[1]5S'!#REF!</c:v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6-4C35-499D-93D7-786377641C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11212944"/>
        <c:axId val="1511209680"/>
      </c:barChart>
      <c:catAx>
        <c:axId val="1511212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112096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112096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1121294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Biểu đồ hoạt động cải tiến An toàn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'[1]5S'!#REF!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F45-4AAF-982A-4887E1852323}"/>
            </c:ext>
          </c:extLst>
        </c:ser>
        <c:ser>
          <c:idx val="1"/>
          <c:order val="1"/>
          <c:tx>
            <c:v>'[1]5S'!#REF!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F45-4AAF-982A-4887E1852323}"/>
            </c:ext>
          </c:extLst>
        </c:ser>
        <c:ser>
          <c:idx val="2"/>
          <c:order val="2"/>
          <c:tx>
            <c:v>'[1]5S'!#REF!</c:v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3F45-4AAF-982A-4887E1852323}"/>
            </c:ext>
          </c:extLst>
        </c:ser>
        <c:ser>
          <c:idx val="3"/>
          <c:order val="3"/>
          <c:tx>
            <c:v>'[1]5S'!#REF!</c:v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3F45-4AAF-982A-4887E1852323}"/>
            </c:ext>
          </c:extLst>
        </c:ser>
        <c:ser>
          <c:idx val="4"/>
          <c:order val="4"/>
          <c:tx>
            <c:v>'[1]5S'!#REF!</c:v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3F45-4AAF-982A-4887E1852323}"/>
            </c:ext>
          </c:extLst>
        </c:ser>
        <c:ser>
          <c:idx val="5"/>
          <c:order val="5"/>
          <c:tx>
            <c:v>'[1]5S'!#REF!</c:v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5-3F45-4AAF-982A-4887E1852323}"/>
            </c:ext>
          </c:extLst>
        </c:ser>
        <c:ser>
          <c:idx val="6"/>
          <c:order val="6"/>
          <c:tx>
            <c:v>'[1]5S'!#REF!</c:v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6-3F45-4AAF-982A-4887E18523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95368528"/>
        <c:axId val="1095365808"/>
      </c:barChart>
      <c:catAx>
        <c:axId val="1095368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953658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953658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9536852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FF"/>
                </a:solidFill>
                <a:latin typeface="Arial"/>
                <a:cs typeface="Arial"/>
              </a:rPr>
              <a:t>ミシン 家庭針 KGĐ</a:t>
            </a:r>
          </a:p>
        </c:rich>
      </c:tx>
      <c:layout>
        <c:manualLayout>
          <c:xMode val="edge"/>
          <c:yMode val="edge"/>
          <c:x val="0.248344190789101"/>
          <c:y val="4.1666666666666664E-2"/>
        </c:manualLayout>
      </c:layout>
      <c:overlay val="0"/>
      <c:spPr>
        <a:solidFill>
          <a:srgbClr val="CCFFFF"/>
        </a:soli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748201438848921"/>
          <c:y val="0.25463078084662927"/>
          <c:w val="0.80215827338129497"/>
          <c:h val="0.53703946505834532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'Bieu do KPPN'!$C$10:$N$10</c:f>
              <c:numCache>
                <c:formatCode>General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'Bieu do KPPN'!$C$11:$N$11</c:f>
              <c:numCache>
                <c:formatCode>General</c:formatCode>
                <c:ptCount val="12"/>
                <c:pt idx="0">
                  <c:v>0</c:v>
                </c:pt>
                <c:pt idx="1">
                  <c:v>1</c:v>
                </c:pt>
                <c:pt idx="2">
                  <c:v>4</c:v>
                </c:pt>
                <c:pt idx="3">
                  <c:v>2</c:v>
                </c:pt>
                <c:pt idx="4">
                  <c:v>3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A4-4BCB-B74A-CFE6E94C0C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95366352"/>
        <c:axId val="1095366896"/>
      </c:barChart>
      <c:catAx>
        <c:axId val="109536635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95366896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095366896"/>
        <c:scaling>
          <c:orientation val="minMax"/>
          <c:max val="10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95366352"/>
        <c:crosses val="autoZero"/>
        <c:crossBetween val="between"/>
        <c:majorUnit val="2"/>
        <c:minorUnit val="1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blipFill dpi="0" rotWithShape="0">
      <a:blip xmlns:r="http://schemas.openxmlformats.org/officeDocument/2006/relationships" r:embed="rId1"/>
      <a:srcRect/>
      <a:tile tx="0" ty="0" sx="100000" sy="100000" flip="none" algn="tl"/>
    </a:blip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FF"/>
                </a:solidFill>
                <a:latin typeface="Arial"/>
                <a:cs typeface="Arial"/>
              </a:rPr>
              <a:t>ミシン 工業針 X1</a:t>
            </a:r>
          </a:p>
        </c:rich>
      </c:tx>
      <c:layout>
        <c:manualLayout>
          <c:xMode val="edge"/>
          <c:yMode val="edge"/>
          <c:x val="0.25714307294322025"/>
          <c:y val="4.1666666666666664E-2"/>
        </c:manualLayout>
      </c:layout>
      <c:overlay val="0"/>
      <c:spPr>
        <a:solidFill>
          <a:srgbClr val="CCFFFF"/>
        </a:soli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748201438848921"/>
          <c:y val="0.25463078084662927"/>
          <c:w val="0.80215827338129497"/>
          <c:h val="0.53703946505834532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'Bieu do KPPN'!$C$10:$N$10</c:f>
              <c:numCache>
                <c:formatCode>General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'Bieu do KPPN'!$C$12:$N$12</c:f>
              <c:numCache>
                <c:formatCode>General</c:formatCode>
                <c:ptCount val="12"/>
                <c:pt idx="0">
                  <c:v>2</c:v>
                </c:pt>
                <c:pt idx="1">
                  <c:v>2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CE-490E-B27B-96C8E45C9D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88735552"/>
        <c:axId val="1088736096"/>
      </c:barChart>
      <c:catAx>
        <c:axId val="108873555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88736096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088736096"/>
        <c:scaling>
          <c:orientation val="minMax"/>
          <c:max val="10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88735552"/>
        <c:crosses val="autoZero"/>
        <c:crossBetween val="between"/>
        <c:majorUnit val="2"/>
        <c:minorUnit val="1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blipFill dpi="0" rotWithShape="0">
      <a:blip xmlns:r="http://schemas.openxmlformats.org/officeDocument/2006/relationships" r:embed="rId1"/>
      <a:srcRect/>
      <a:tile tx="0" ty="0" sx="100000" sy="100000" flip="none" algn="tl"/>
    </a:blip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FF"/>
                </a:solidFill>
                <a:latin typeface="Arial"/>
                <a:cs typeface="Arial"/>
              </a:rPr>
              <a:t>ミシン 工業針 X2</a:t>
            </a:r>
          </a:p>
        </c:rich>
      </c:tx>
      <c:layout>
        <c:manualLayout>
          <c:xMode val="edge"/>
          <c:yMode val="edge"/>
          <c:x val="0.26618705035971224"/>
          <c:y val="4.1666666666666664E-2"/>
        </c:manualLayout>
      </c:layout>
      <c:overlay val="0"/>
      <c:spPr>
        <a:solidFill>
          <a:srgbClr val="CCFFFF"/>
        </a:soli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66906474820144"/>
          <c:y val="0.25463078084662927"/>
          <c:w val="0.82733812949640284"/>
          <c:h val="0.53703946505834532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'Bieu do KPPN'!$C$10:$N$10</c:f>
              <c:numCache>
                <c:formatCode>General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'Bieu do KPPN'!$C$13:$N$13</c:f>
              <c:numCache>
                <c:formatCode>General</c:formatCode>
                <c:ptCount val="12"/>
                <c:pt idx="0">
                  <c:v>0</c:v>
                </c:pt>
                <c:pt idx="1">
                  <c:v>2</c:v>
                </c:pt>
                <c:pt idx="2">
                  <c:v>0</c:v>
                </c:pt>
                <c:pt idx="3">
                  <c:v>3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54-4D0C-BAB8-34FC996DC6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88742624"/>
        <c:axId val="1088740448"/>
      </c:barChart>
      <c:catAx>
        <c:axId val="108874262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88740448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088740448"/>
        <c:scaling>
          <c:orientation val="minMax"/>
          <c:max val="10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88742624"/>
        <c:crosses val="autoZero"/>
        <c:crossBetween val="between"/>
        <c:majorUnit val="2"/>
        <c:minorUnit val="1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blipFill dpi="0" rotWithShape="0">
      <a:blip xmlns:r="http://schemas.openxmlformats.org/officeDocument/2006/relationships" r:embed="rId1"/>
      <a:srcRect/>
      <a:tile tx="0" ty="0" sx="100000" sy="100000" flip="none" algn="tl"/>
    </a:blip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FF"/>
                </a:solidFill>
                <a:latin typeface="Arial"/>
                <a:cs typeface="Arial"/>
              </a:rPr>
              <a:t>ミシン 工業針 X3</a:t>
            </a:r>
          </a:p>
        </c:rich>
      </c:tx>
      <c:layout>
        <c:manualLayout>
          <c:xMode val="edge"/>
          <c:yMode val="edge"/>
          <c:x val="0.27483449460903719"/>
          <c:y val="4.1666666666666664E-2"/>
        </c:manualLayout>
      </c:layout>
      <c:overlay val="0"/>
      <c:spPr>
        <a:solidFill>
          <a:srgbClr val="CCFFFF"/>
        </a:soli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748201438848921"/>
          <c:y val="0.25463078084662927"/>
          <c:w val="0.80215827338129497"/>
          <c:h val="0.53703946505834532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'Bieu do KPPN'!$C$10:$N$10</c:f>
              <c:numCache>
                <c:formatCode>General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'Bieu do KPPN'!$C$14:$N$14</c:f>
              <c:numCache>
                <c:formatCode>General</c:formatCode>
                <c:ptCount val="12"/>
                <c:pt idx="0">
                  <c:v>3</c:v>
                </c:pt>
                <c:pt idx="1">
                  <c:v>4</c:v>
                </c:pt>
                <c:pt idx="2">
                  <c:v>1</c:v>
                </c:pt>
                <c:pt idx="3">
                  <c:v>3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B94-494C-9405-4C820B35B6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88736640"/>
        <c:axId val="1088741536"/>
      </c:barChart>
      <c:catAx>
        <c:axId val="108873664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88741536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088741536"/>
        <c:scaling>
          <c:orientation val="minMax"/>
          <c:max val="10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88736640"/>
        <c:crosses val="autoZero"/>
        <c:crossBetween val="between"/>
        <c:majorUnit val="2"/>
        <c:minorUnit val="1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blipFill dpi="0" rotWithShape="0">
      <a:blip xmlns:r="http://schemas.openxmlformats.org/officeDocument/2006/relationships" r:embed="rId1"/>
      <a:srcRect/>
      <a:tile tx="0" ty="0" sx="100000" sy="100000" flip="none" algn="tl"/>
    </a:blip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FF"/>
                </a:solidFill>
                <a:latin typeface="Arial"/>
                <a:cs typeface="Arial"/>
              </a:rPr>
              <a:t>メリヤス (A) </a:t>
            </a:r>
          </a:p>
        </c:rich>
      </c:tx>
      <c:layout>
        <c:manualLayout>
          <c:xMode val="edge"/>
          <c:yMode val="edge"/>
          <c:x val="0.3273381294964029"/>
          <c:y val="4.1666666666666664E-2"/>
        </c:manualLayout>
      </c:layout>
      <c:overlay val="0"/>
      <c:spPr>
        <a:solidFill>
          <a:srgbClr val="CCFFFF"/>
        </a:soli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748201438848921"/>
          <c:y val="0.25463078084662927"/>
          <c:w val="0.80215827338129497"/>
          <c:h val="0.53703946505834532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'Bieu do KPPN'!$C$10:$N$10</c:f>
              <c:numCache>
                <c:formatCode>General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'Bieu do KPPN'!$C$15:$N$15</c:f>
              <c:numCache>
                <c:formatCode>General</c:formatCode>
                <c:ptCount val="12"/>
                <c:pt idx="0">
                  <c:v>3</c:v>
                </c:pt>
                <c:pt idx="1">
                  <c:v>2</c:v>
                </c:pt>
                <c:pt idx="2">
                  <c:v>2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29-416E-ADA9-3BB3C5162A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88739360"/>
        <c:axId val="1088739904"/>
      </c:barChart>
      <c:catAx>
        <c:axId val="108873936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88739904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088739904"/>
        <c:scaling>
          <c:orientation val="minMax"/>
          <c:max val="10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88739360"/>
        <c:crosses val="autoZero"/>
        <c:crossBetween val="between"/>
        <c:majorUnit val="2"/>
        <c:minorUnit val="1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blipFill dpi="0" rotWithShape="0">
      <a:blip xmlns:r="http://schemas.openxmlformats.org/officeDocument/2006/relationships" r:embed="rId1"/>
      <a:srcRect/>
      <a:tile tx="0" ty="0" sx="100000" sy="100000" flip="none" algn="tl"/>
    </a:blip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FF"/>
                </a:solidFill>
                <a:latin typeface="Arial"/>
                <a:cs typeface="Arial"/>
              </a:rPr>
              <a:t>メリヤス (B) / 電子 </a:t>
            </a:r>
          </a:p>
        </c:rich>
      </c:tx>
      <c:layout>
        <c:manualLayout>
          <c:xMode val="edge"/>
          <c:yMode val="edge"/>
          <c:x val="0.25179856115107913"/>
          <c:y val="4.1666666666666664E-2"/>
        </c:manualLayout>
      </c:layout>
      <c:overlay val="0"/>
      <c:spPr>
        <a:solidFill>
          <a:srgbClr val="CCFFFF"/>
        </a:soli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309352517985612"/>
          <c:y val="0.25463078084662927"/>
          <c:w val="0.8309352517985612"/>
          <c:h val="0.53703946505834532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'Bieu do KPPN'!$C$10:$N$10</c:f>
              <c:numCache>
                <c:formatCode>General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'Bieu do KPPN'!$C$16:$N$16</c:f>
              <c:numCache>
                <c:formatCode>General</c:formatCode>
                <c:ptCount val="12"/>
                <c:pt idx="0">
                  <c:v>0</c:v>
                </c:pt>
                <c:pt idx="1">
                  <c:v>4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77-475A-BEC9-05E5221A1D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05449040"/>
        <c:axId val="1505453936"/>
      </c:barChart>
      <c:catAx>
        <c:axId val="150544904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05453936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505453936"/>
        <c:scaling>
          <c:orientation val="minMax"/>
          <c:max val="10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05449040"/>
        <c:crosses val="autoZero"/>
        <c:crossBetween val="between"/>
        <c:majorUnit val="2"/>
        <c:minorUnit val="1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blipFill dpi="0" rotWithShape="0">
      <a:blip xmlns:r="http://schemas.openxmlformats.org/officeDocument/2006/relationships" r:embed="rId1"/>
      <a:srcRect/>
      <a:tile tx="0" ty="0" sx="100000" sy="100000" flip="none" algn="tl"/>
    </a:blip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FF"/>
                </a:solidFill>
                <a:latin typeface="Arial"/>
                <a:cs typeface="Arial"/>
              </a:rPr>
              <a:t>技術推進 KTSX </a:t>
            </a:r>
          </a:p>
        </c:rich>
      </c:tx>
      <c:layout>
        <c:manualLayout>
          <c:xMode val="edge"/>
          <c:yMode val="edge"/>
          <c:x val="0.29801318000717536"/>
          <c:y val="4.1666666666666664E-2"/>
        </c:manualLayout>
      </c:layout>
      <c:overlay val="0"/>
      <c:spPr>
        <a:solidFill>
          <a:srgbClr val="CCFFFF"/>
        </a:soli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748201438848921"/>
          <c:y val="0.25463078084662927"/>
          <c:w val="0.80215827338129497"/>
          <c:h val="0.53703946505834532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'Bieu do KPPN'!$C$10:$N$10</c:f>
              <c:numCache>
                <c:formatCode>General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'Bieu do KPPN'!$C$17:$N$17</c:f>
              <c:numCache>
                <c:formatCode>General</c:formatCode>
                <c:ptCount val="12"/>
                <c:pt idx="0">
                  <c:v>2</c:v>
                </c:pt>
                <c:pt idx="1">
                  <c:v>2</c:v>
                </c:pt>
                <c:pt idx="2">
                  <c:v>4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58-4D0A-AE0F-0B08B85494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05453392"/>
        <c:axId val="1505451216"/>
      </c:barChart>
      <c:catAx>
        <c:axId val="150545339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05451216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505451216"/>
        <c:scaling>
          <c:orientation val="minMax"/>
          <c:max val="10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05453392"/>
        <c:crosses val="autoZero"/>
        <c:crossBetween val="between"/>
        <c:majorUnit val="2"/>
        <c:minorUnit val="1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blipFill dpi="0" rotWithShape="0">
      <a:blip xmlns:r="http://schemas.openxmlformats.org/officeDocument/2006/relationships" r:embed="rId1"/>
      <a:srcRect/>
      <a:tile tx="0" ty="0" sx="100000" sy="100000" flip="none" algn="tl"/>
    </a:blip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FF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số vụ KPPN 5S</a:t>
            </a:r>
          </a:p>
        </c:rich>
      </c:tx>
      <c:layout>
        <c:manualLayout>
          <c:xMode val="edge"/>
          <c:yMode val="edge"/>
          <c:x val="0.4432240677944454"/>
          <c:y val="3.3742204242818277E-2"/>
        </c:manualLayout>
      </c:layout>
      <c:overlay val="0"/>
      <c:spPr>
        <a:solidFill>
          <a:srgbClr val="CCFFFF"/>
        </a:soli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1905920519059207E-2"/>
          <c:y val="0.18042877667814458"/>
          <c:w val="0.93552422578817118"/>
          <c:h val="0.5382279070739770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'Bieu do KPPN'!$C$9:$Q$9</c:f>
              <c:strCache>
                <c:ptCount val="1"/>
                <c:pt idx="0">
                  <c:v>2024実績</c:v>
                </c:pt>
              </c:strCache>
            </c:strRef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'Bieu do KPPN'!$B$11:$B$17</c:f>
              <c:strCache>
                <c:ptCount val="7"/>
                <c:pt idx="0">
                  <c:v>家庭針課 </c:v>
                </c:pt>
                <c:pt idx="1">
                  <c:v>工業針1課</c:v>
                </c:pt>
                <c:pt idx="2">
                  <c:v>工業針2課</c:v>
                </c:pt>
                <c:pt idx="3">
                  <c:v>工業針3課</c:v>
                </c:pt>
                <c:pt idx="4">
                  <c:v>メリヤス(A)</c:v>
                </c:pt>
                <c:pt idx="5">
                  <c:v>メリヤス(B)/電子 </c:v>
                </c:pt>
                <c:pt idx="6">
                  <c:v>技術推進 </c:v>
                </c:pt>
              </c:strCache>
            </c:strRef>
          </c:cat>
          <c:val>
            <c:numRef>
              <c:f>'Bieu do KPPN'!$Q$11:$Q$17</c:f>
              <c:numCache>
                <c:formatCode>0</c:formatCode>
                <c:ptCount val="7"/>
                <c:pt idx="0">
                  <c:v>10</c:v>
                </c:pt>
                <c:pt idx="1">
                  <c:v>6</c:v>
                </c:pt>
                <c:pt idx="2">
                  <c:v>5</c:v>
                </c:pt>
                <c:pt idx="3">
                  <c:v>13</c:v>
                </c:pt>
                <c:pt idx="4">
                  <c:v>9</c:v>
                </c:pt>
                <c:pt idx="5">
                  <c:v>6</c:v>
                </c:pt>
                <c:pt idx="6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18-436B-AC4F-307F65CAD1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05455024"/>
        <c:axId val="1505454480"/>
      </c:barChart>
      <c:lineChart>
        <c:grouping val="standard"/>
        <c:varyColors val="0"/>
        <c:ser>
          <c:idx val="0"/>
          <c:order val="1"/>
          <c:tx>
            <c:strRef>
              <c:f>'Bieu do KPPN'!$R$9:$R$10</c:f>
              <c:strCache>
                <c:ptCount val="2"/>
                <c:pt idx="0">
                  <c:v>2025計画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'Bieu do KPPN'!$R$11:$R$17</c:f>
              <c:numCache>
                <c:formatCode>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18-436B-AC4F-307F65CAD1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05450672"/>
        <c:axId val="1505451760"/>
      </c:lineChart>
      <c:catAx>
        <c:axId val="150545502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0545448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505454480"/>
        <c:scaling>
          <c:orientation val="minMax"/>
          <c:max val="30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0" sourceLinked="1"/>
        <c:majorTickMark val="cross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505455024"/>
        <c:crosses val="autoZero"/>
        <c:crossBetween val="between"/>
      </c:valAx>
      <c:catAx>
        <c:axId val="1505450672"/>
        <c:scaling>
          <c:orientation val="minMax"/>
        </c:scaling>
        <c:delete val="1"/>
        <c:axPos val="b"/>
        <c:majorTickMark val="out"/>
        <c:minorTickMark val="none"/>
        <c:tickLblPos val="nextTo"/>
        <c:crossAx val="1505451760"/>
        <c:crosses val="autoZero"/>
        <c:auto val="0"/>
        <c:lblAlgn val="ctr"/>
        <c:lblOffset val="100"/>
        <c:noMultiLvlLbl val="0"/>
      </c:catAx>
      <c:valAx>
        <c:axId val="1505451760"/>
        <c:scaling>
          <c:orientation val="minMax"/>
        </c:scaling>
        <c:delete val="1"/>
        <c:axPos val="l"/>
        <c:numFmt formatCode="0" sourceLinked="1"/>
        <c:majorTickMark val="out"/>
        <c:minorTickMark val="none"/>
        <c:tickLblPos val="nextTo"/>
        <c:crossAx val="150545067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0536212170558974"/>
          <c:y val="0.89911114321718966"/>
          <c:w val="0.42458723681437627"/>
          <c:h val="7.339674283833785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blipFill dpi="0" rotWithShape="0">
      <a:blip xmlns:r="http://schemas.openxmlformats.org/officeDocument/2006/relationships" r:embed="rId1"/>
      <a:srcRect/>
      <a:tile tx="0" ty="0" sx="100000" sy="100000" flip="none" algn="tl"/>
    </a:blip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2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Biểu đồ hoạt động cải tiến An toàn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'[1]5S'!#REF!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9B0-4CAA-A7E2-1C8C63CD8857}"/>
            </c:ext>
          </c:extLst>
        </c:ser>
        <c:ser>
          <c:idx val="1"/>
          <c:order val="1"/>
          <c:tx>
            <c:v>'[1]5S'!#REF!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09B0-4CAA-A7E2-1C8C63CD8857}"/>
            </c:ext>
          </c:extLst>
        </c:ser>
        <c:ser>
          <c:idx val="2"/>
          <c:order val="2"/>
          <c:tx>
            <c:v>'[1]5S'!#REF!</c:v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09B0-4CAA-A7E2-1C8C63CD8857}"/>
            </c:ext>
          </c:extLst>
        </c:ser>
        <c:ser>
          <c:idx val="3"/>
          <c:order val="3"/>
          <c:tx>
            <c:v>'[1]5S'!#REF!</c:v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09B0-4CAA-A7E2-1C8C63CD8857}"/>
            </c:ext>
          </c:extLst>
        </c:ser>
        <c:ser>
          <c:idx val="4"/>
          <c:order val="4"/>
          <c:tx>
            <c:v>'[1]5S'!#REF!</c:v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09B0-4CAA-A7E2-1C8C63CD8857}"/>
            </c:ext>
          </c:extLst>
        </c:ser>
        <c:ser>
          <c:idx val="5"/>
          <c:order val="5"/>
          <c:tx>
            <c:v>'[1]5S'!#REF!</c:v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5-09B0-4CAA-A7E2-1C8C63CD8857}"/>
            </c:ext>
          </c:extLst>
        </c:ser>
        <c:ser>
          <c:idx val="6"/>
          <c:order val="6"/>
          <c:tx>
            <c:v>'[1]5S'!#REF!</c:v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6-09B0-4CAA-A7E2-1C8C63CD88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05889280"/>
        <c:axId val="1305890368"/>
      </c:barChart>
      <c:catAx>
        <c:axId val="1305889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058903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058903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0588928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FF"/>
                </a:solidFill>
                <a:latin typeface="Arial"/>
                <a:cs typeface="Arial"/>
              </a:rPr>
              <a:t>5S審査点数</a:t>
            </a:r>
          </a:p>
        </c:rich>
      </c:tx>
      <c:layout>
        <c:manualLayout>
          <c:xMode val="edge"/>
          <c:yMode val="edge"/>
          <c:x val="0.4432240306137129"/>
          <c:y val="3.3742331288343558E-2"/>
        </c:manualLayout>
      </c:layout>
      <c:overlay val="0"/>
      <c:spPr>
        <a:solidFill>
          <a:srgbClr val="CCFFFF"/>
        </a:soli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7247259439707675E-2"/>
          <c:y val="0.18098159509202455"/>
          <c:w val="0.92570036540803902"/>
          <c:h val="0.5368098159509202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'Bang diem tong hop'!$C$6:$Q$6</c:f>
              <c:strCache>
                <c:ptCount val="1"/>
                <c:pt idx="0">
                  <c:v>2025実績</c:v>
                </c:pt>
              </c:strCache>
            </c:strRef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'Bang diem tong hop'!$B$8:$B$14</c:f>
              <c:strCache>
                <c:ptCount val="7"/>
                <c:pt idx="0">
                  <c:v>家庭針課 </c:v>
                </c:pt>
                <c:pt idx="1">
                  <c:v>工業針1課</c:v>
                </c:pt>
                <c:pt idx="2">
                  <c:v>工業針2課</c:v>
                </c:pt>
                <c:pt idx="3">
                  <c:v>工業針3課</c:v>
                </c:pt>
                <c:pt idx="4">
                  <c:v>メリヤス(A)</c:v>
                </c:pt>
                <c:pt idx="5">
                  <c:v>メリヤス(B)/電子 </c:v>
                </c:pt>
                <c:pt idx="6">
                  <c:v>技術推進 </c:v>
                </c:pt>
              </c:strCache>
            </c:strRef>
          </c:cat>
          <c:val>
            <c:numRef>
              <c:f>'Bang diem tong hop'!$Q$8:$Q$14</c:f>
              <c:numCache>
                <c:formatCode>General</c:formatCode>
                <c:ptCount val="7"/>
                <c:pt idx="0">
                  <c:v>98</c:v>
                </c:pt>
                <c:pt idx="1">
                  <c:v>98.8</c:v>
                </c:pt>
                <c:pt idx="2">
                  <c:v>99</c:v>
                </c:pt>
                <c:pt idx="3">
                  <c:v>97.4</c:v>
                </c:pt>
                <c:pt idx="4">
                  <c:v>98.2</c:v>
                </c:pt>
                <c:pt idx="5">
                  <c:v>98.8</c:v>
                </c:pt>
                <c:pt idx="6">
                  <c:v>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CE-4DFD-BEA6-DB97DCE0E4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11195248"/>
        <c:axId val="1311197424"/>
      </c:barChart>
      <c:lineChart>
        <c:grouping val="standard"/>
        <c:varyColors val="0"/>
        <c:ser>
          <c:idx val="0"/>
          <c:order val="1"/>
          <c:tx>
            <c:strRef>
              <c:f>'Bang diem tong hop'!$R$6:$R$7</c:f>
              <c:strCache>
                <c:ptCount val="2"/>
                <c:pt idx="0">
                  <c:v>2025計画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'Bang diem tong hop'!$R$8:$R$14</c:f>
              <c:numCache>
                <c:formatCode>0</c:formatCode>
                <c:ptCount val="7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CE-4DFD-BEA6-DB97DCE0E4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11201232"/>
        <c:axId val="1311201776"/>
      </c:lineChart>
      <c:catAx>
        <c:axId val="131119524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111974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11197424"/>
        <c:scaling>
          <c:orientation val="minMax"/>
          <c:max val="100"/>
          <c:min val="8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11195248"/>
        <c:crosses val="autoZero"/>
        <c:crossBetween val="between"/>
      </c:valAx>
      <c:catAx>
        <c:axId val="1311201232"/>
        <c:scaling>
          <c:orientation val="minMax"/>
        </c:scaling>
        <c:delete val="1"/>
        <c:axPos val="b"/>
        <c:majorTickMark val="out"/>
        <c:minorTickMark val="none"/>
        <c:tickLblPos val="nextTo"/>
        <c:crossAx val="1311201776"/>
        <c:crosses val="autoZero"/>
        <c:auto val="0"/>
        <c:lblAlgn val="ctr"/>
        <c:lblOffset val="100"/>
        <c:noMultiLvlLbl val="0"/>
      </c:catAx>
      <c:valAx>
        <c:axId val="1311201776"/>
        <c:scaling>
          <c:orientation val="minMax"/>
        </c:scaling>
        <c:delete val="1"/>
        <c:axPos val="l"/>
        <c:numFmt formatCode="0" sourceLinked="1"/>
        <c:majorTickMark val="out"/>
        <c:minorTickMark val="none"/>
        <c:tickLblPos val="nextTo"/>
        <c:crossAx val="131120123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7162854338700965"/>
          <c:y val="0.90187044104149561"/>
          <c:w val="0.42510465119996416"/>
          <c:h val="7.36222082669114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blipFill dpi="0" rotWithShape="0">
      <a:blip xmlns:r="http://schemas.openxmlformats.org/officeDocument/2006/relationships" r:embed="rId1"/>
      <a:srcRect/>
      <a:tile tx="0" ty="0" sx="100000" sy="100000" flip="none" algn="tl"/>
    </a:blip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/>
  </c:printSettings>
  <c:userShapes r:id="rId2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FF"/>
                </a:solidFill>
                <a:latin typeface="Arial"/>
                <a:cs typeface="Arial"/>
              </a:rPr>
              <a:t>ミシン 工業針 X1</a:t>
            </a:r>
          </a:p>
        </c:rich>
      </c:tx>
      <c:layout>
        <c:manualLayout>
          <c:xMode val="edge"/>
          <c:yMode val="edge"/>
          <c:x val="0.25714323209598799"/>
          <c:y val="4.1666666666666664E-2"/>
        </c:manualLayout>
      </c:layout>
      <c:overlay val="0"/>
      <c:spPr>
        <a:solidFill>
          <a:srgbClr val="CCFFFF"/>
        </a:solidFill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'Tong hop phan loai S'!$R$7:$AK$7</c:f>
              <c:numCache>
                <c:formatCode>General</c:formatCode>
                <c:ptCount val="20"/>
                <c:pt idx="0">
                  <c:v>7</c:v>
                </c:pt>
                <c:pt idx="5">
                  <c:v>8</c:v>
                </c:pt>
                <c:pt idx="10">
                  <c:v>9</c:v>
                </c:pt>
                <c:pt idx="15">
                  <c:v>10</c:v>
                </c:pt>
              </c:numCache>
            </c:numRef>
          </c:cat>
          <c:val>
            <c:numRef>
              <c:f>'Tong hop phan loai S'!$R$10:$AK$10</c:f>
              <c:numCache>
                <c:formatCode>General</c:formatCode>
                <c:ptCount val="20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48-445E-A5ED-A2D940DF82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05893088"/>
        <c:axId val="1305892544"/>
      </c:barChart>
      <c:catAx>
        <c:axId val="130589308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058925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05892544"/>
        <c:scaling>
          <c:orientation val="minMax"/>
          <c:max val="100"/>
          <c:min val="7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0589308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blipFill dpi="0" rotWithShape="0">
      <a:blip xmlns:r="http://schemas.openxmlformats.org/officeDocument/2006/relationships" r:embed="rId1"/>
      <a:srcRect/>
      <a:tile tx="0" ty="0" sx="100000" sy="100000" flip="none" algn="tl"/>
    </a:blip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FF"/>
                </a:solidFill>
                <a:latin typeface="Arial"/>
                <a:cs typeface="Arial"/>
              </a:rPr>
              <a:t>ミシン 工業針 X2</a:t>
            </a:r>
          </a:p>
        </c:rich>
      </c:tx>
      <c:layout>
        <c:manualLayout>
          <c:xMode val="edge"/>
          <c:yMode val="edge"/>
          <c:x val="0.25539568345323743"/>
          <c:y val="4.1666666666666664E-2"/>
        </c:manualLayout>
      </c:layout>
      <c:overlay val="0"/>
      <c:spPr>
        <a:solidFill>
          <a:srgbClr val="CCFFFF"/>
        </a:solidFill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'Tong hop phan loai S'!$R$7:$AK$7</c:f>
              <c:numCache>
                <c:formatCode>General</c:formatCode>
                <c:ptCount val="20"/>
                <c:pt idx="0">
                  <c:v>7</c:v>
                </c:pt>
                <c:pt idx="5">
                  <c:v>8</c:v>
                </c:pt>
                <c:pt idx="10">
                  <c:v>9</c:v>
                </c:pt>
                <c:pt idx="15">
                  <c:v>10</c:v>
                </c:pt>
              </c:numCache>
            </c:numRef>
          </c:cat>
          <c:val>
            <c:numRef>
              <c:f>'Tong hop phan loai S'!$R$11:$AK$11</c:f>
              <c:numCache>
                <c:formatCode>General</c:formatCode>
                <c:ptCount val="20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C7-4228-BB56-7B82C887CD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05894176"/>
        <c:axId val="1305894720"/>
      </c:barChart>
      <c:catAx>
        <c:axId val="130589417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058947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05894720"/>
        <c:scaling>
          <c:orientation val="minMax"/>
          <c:max val="100"/>
          <c:min val="7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0589417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blipFill dpi="0" rotWithShape="0">
      <a:blip xmlns:r="http://schemas.openxmlformats.org/officeDocument/2006/relationships" r:embed="rId1"/>
      <a:srcRect/>
      <a:tile tx="0" ty="0" sx="100000" sy="100000" flip="none" algn="tl"/>
    </a:blip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FF"/>
                </a:solidFill>
                <a:latin typeface="Arial"/>
                <a:cs typeface="Arial"/>
              </a:rPr>
              <a:t>メリヤス (A) KIM DỆT </a:t>
            </a:r>
          </a:p>
        </c:rich>
      </c:tx>
      <c:layout>
        <c:manualLayout>
          <c:xMode val="edge"/>
          <c:yMode val="edge"/>
          <c:x val="0.2428575178102737"/>
          <c:y val="4.1666666666666664E-2"/>
        </c:manualLayout>
      </c:layout>
      <c:overlay val="0"/>
      <c:spPr>
        <a:solidFill>
          <a:srgbClr val="CCFFFF"/>
        </a:solidFill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'Tong hop phan loai S'!$R$7:$AK$7</c:f>
              <c:numCache>
                <c:formatCode>General</c:formatCode>
                <c:ptCount val="20"/>
                <c:pt idx="0">
                  <c:v>7</c:v>
                </c:pt>
                <c:pt idx="5">
                  <c:v>8</c:v>
                </c:pt>
                <c:pt idx="10">
                  <c:v>9</c:v>
                </c:pt>
                <c:pt idx="15">
                  <c:v>10</c:v>
                </c:pt>
              </c:numCache>
            </c:numRef>
          </c:cat>
          <c:val>
            <c:numRef>
              <c:f>'Tong hop phan loai S'!$R$13:$AK$13</c:f>
              <c:numCache>
                <c:formatCode>General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C8-4BAE-9482-0FBD4295EA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03920656"/>
        <c:axId val="1303924464"/>
      </c:barChart>
      <c:catAx>
        <c:axId val="130392065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039244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03924464"/>
        <c:scaling>
          <c:orientation val="minMax"/>
          <c:max val="100"/>
          <c:min val="7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0392065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blipFill dpi="0" rotWithShape="0">
      <a:blip xmlns:r="http://schemas.openxmlformats.org/officeDocument/2006/relationships" r:embed="rId1"/>
      <a:srcRect/>
      <a:tile tx="0" ty="0" sx="100000" sy="100000" flip="none" algn="tl"/>
    </a:blip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FF"/>
                </a:solidFill>
                <a:latin typeface="Arial"/>
                <a:cs typeface="Arial"/>
              </a:rPr>
              <a:t>メリヤス (B) / 電子 </a:t>
            </a:r>
          </a:p>
        </c:rich>
      </c:tx>
      <c:layout>
        <c:manualLayout>
          <c:xMode val="edge"/>
          <c:yMode val="edge"/>
          <c:x val="0.26978417266187049"/>
          <c:y val="4.1666666666666664E-2"/>
        </c:manualLayout>
      </c:layout>
      <c:overlay val="0"/>
      <c:spPr>
        <a:solidFill>
          <a:srgbClr val="CCFFFF"/>
        </a:solidFill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'Tong hop phan loai S'!$R$7:$AK$7</c:f>
              <c:numCache>
                <c:formatCode>General</c:formatCode>
                <c:ptCount val="20"/>
                <c:pt idx="0">
                  <c:v>7</c:v>
                </c:pt>
                <c:pt idx="5">
                  <c:v>8</c:v>
                </c:pt>
                <c:pt idx="10">
                  <c:v>9</c:v>
                </c:pt>
                <c:pt idx="15">
                  <c:v>10</c:v>
                </c:pt>
              </c:numCache>
            </c:numRef>
          </c:cat>
          <c:val>
            <c:numRef>
              <c:f>'Tong hop phan loai S'!$R$14:$AK$14</c:f>
              <c:numCache>
                <c:formatCode>General</c:formatCode>
                <c:ptCount val="20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10-43AE-92B6-8034CC9335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03923376"/>
        <c:axId val="1303920112"/>
      </c:barChart>
      <c:catAx>
        <c:axId val="130392337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039201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03920112"/>
        <c:scaling>
          <c:orientation val="minMax"/>
          <c:max val="100"/>
          <c:min val="7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0392337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blipFill dpi="0" rotWithShape="0">
      <a:blip xmlns:r="http://schemas.openxmlformats.org/officeDocument/2006/relationships" r:embed="rId1"/>
      <a:srcRect/>
      <a:tile tx="0" ty="0" sx="100000" sy="100000" flip="none" algn="tl"/>
    </a:blip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FF"/>
                </a:solidFill>
                <a:latin typeface="Arial"/>
                <a:cs typeface="Arial"/>
              </a:rPr>
              <a:t>ミシン 家庭針 KGĐ</a:t>
            </a:r>
          </a:p>
        </c:rich>
      </c:tx>
      <c:layout>
        <c:manualLayout>
          <c:xMode val="edge"/>
          <c:yMode val="edge"/>
          <c:x val="0.248344190789101"/>
          <c:y val="4.1666666666666664E-2"/>
        </c:manualLayout>
      </c:layout>
      <c:overlay val="0"/>
      <c:spPr>
        <a:solidFill>
          <a:srgbClr val="CCFFFF"/>
        </a:soli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266187050359713"/>
          <c:y val="0.25463078084662927"/>
          <c:w val="0.7769784172661871"/>
          <c:h val="0.53703946505834532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'Bang diem tong hop'!$C$7:$N$7</c:f>
              <c:numCache>
                <c:formatCode>General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'Bang diem tong hop'!$C$8:$N$8</c:f>
              <c:numCache>
                <c:formatCode>General</c:formatCode>
                <c:ptCount val="12"/>
                <c:pt idx="0">
                  <c:v>100</c:v>
                </c:pt>
                <c:pt idx="1">
                  <c:v>99</c:v>
                </c:pt>
                <c:pt idx="2">
                  <c:v>96</c:v>
                </c:pt>
                <c:pt idx="3">
                  <c:v>98</c:v>
                </c:pt>
                <c:pt idx="4">
                  <c:v>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CD-402B-AF35-D4FD225776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11197968"/>
        <c:axId val="1311195792"/>
      </c:barChart>
      <c:catAx>
        <c:axId val="131119796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111957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11195792"/>
        <c:scaling>
          <c:orientation val="minMax"/>
          <c:max val="100"/>
          <c:min val="7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1119796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blipFill dpi="0" rotWithShape="0">
      <a:blip xmlns:r="http://schemas.openxmlformats.org/officeDocument/2006/relationships" r:embed="rId1"/>
      <a:srcRect/>
      <a:tile tx="0" ty="0" sx="100000" sy="100000" flip="none" algn="tl"/>
    </a:blip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FF"/>
                </a:solidFill>
                <a:latin typeface="Arial"/>
                <a:cs typeface="Arial"/>
              </a:rPr>
              <a:t>ミシン 工業針 X1</a:t>
            </a:r>
          </a:p>
        </c:rich>
      </c:tx>
      <c:layout>
        <c:manualLayout>
          <c:xMode val="edge"/>
          <c:yMode val="edge"/>
          <c:x val="0.25714307294322025"/>
          <c:y val="4.1666666666666664E-2"/>
        </c:manualLayout>
      </c:layout>
      <c:overlay val="0"/>
      <c:spPr>
        <a:solidFill>
          <a:srgbClr val="CCFFFF"/>
        </a:soli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266187050359713"/>
          <c:y val="0.25463078084662927"/>
          <c:w val="0.7769784172661871"/>
          <c:h val="0.53703946505834532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'Bang diem tong hop'!$C$7:$N$7</c:f>
              <c:numCache>
                <c:formatCode>General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'Bang diem tong hop'!$C$9:$N$9</c:f>
              <c:numCache>
                <c:formatCode>General</c:formatCode>
                <c:ptCount val="12"/>
                <c:pt idx="0">
                  <c:v>98</c:v>
                </c:pt>
                <c:pt idx="1">
                  <c:v>98</c:v>
                </c:pt>
                <c:pt idx="2">
                  <c:v>99</c:v>
                </c:pt>
                <c:pt idx="3">
                  <c:v>99</c:v>
                </c:pt>
                <c:pt idx="4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D5-4E2D-AFB5-391B8CE3A0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11196336"/>
        <c:axId val="1311199056"/>
      </c:barChart>
      <c:catAx>
        <c:axId val="131119633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111990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11199056"/>
        <c:scaling>
          <c:orientation val="minMax"/>
          <c:max val="100"/>
          <c:min val="7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1119633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blipFill dpi="0" rotWithShape="0">
      <a:blip xmlns:r="http://schemas.openxmlformats.org/officeDocument/2006/relationships" r:embed="rId1"/>
      <a:srcRect/>
      <a:tile tx="0" ty="0" sx="100000" sy="100000" flip="none" algn="tl"/>
    </a:blip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FF"/>
                </a:solidFill>
                <a:latin typeface="Arial"/>
                <a:cs typeface="Arial"/>
              </a:rPr>
              <a:t>ミシン 工業針 X2</a:t>
            </a:r>
          </a:p>
        </c:rich>
      </c:tx>
      <c:layout>
        <c:manualLayout>
          <c:xMode val="edge"/>
          <c:yMode val="edge"/>
          <c:x val="0.26618705035971224"/>
          <c:y val="4.1666666666666664E-2"/>
        </c:manualLayout>
      </c:layout>
      <c:overlay val="0"/>
      <c:spPr>
        <a:solidFill>
          <a:srgbClr val="CCFFFF"/>
        </a:soli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187050359712229"/>
          <c:y val="0.25463078084662927"/>
          <c:w val="0.80215827338129497"/>
          <c:h val="0.53703946505834532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'Bang diem tong hop'!$C$7:$N$7</c:f>
              <c:numCache>
                <c:formatCode>General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'Bang diem tong hop'!$C$10:$N$10</c:f>
              <c:numCache>
                <c:formatCode>General</c:formatCode>
                <c:ptCount val="12"/>
                <c:pt idx="0">
                  <c:v>100</c:v>
                </c:pt>
                <c:pt idx="1">
                  <c:v>98</c:v>
                </c:pt>
                <c:pt idx="2">
                  <c:v>100</c:v>
                </c:pt>
                <c:pt idx="3">
                  <c:v>97</c:v>
                </c:pt>
                <c:pt idx="4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47-4D47-8E2F-ABC1672E95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72147392"/>
        <c:axId val="772152288"/>
      </c:barChart>
      <c:catAx>
        <c:axId val="77214739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721522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72152288"/>
        <c:scaling>
          <c:orientation val="minMax"/>
          <c:max val="100"/>
          <c:min val="7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7214739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blipFill dpi="0" rotWithShape="0">
      <a:blip xmlns:r="http://schemas.openxmlformats.org/officeDocument/2006/relationships" r:embed="rId1"/>
      <a:srcRect/>
      <a:tile tx="0" ty="0" sx="100000" sy="100000" flip="none" algn="tl"/>
    </a:blip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FF"/>
                </a:solidFill>
                <a:latin typeface="Arial"/>
                <a:cs typeface="Arial"/>
              </a:rPr>
              <a:t>ミシン 工業針 X3</a:t>
            </a:r>
          </a:p>
        </c:rich>
      </c:tx>
      <c:layout>
        <c:manualLayout>
          <c:xMode val="edge"/>
          <c:yMode val="edge"/>
          <c:x val="0.27483449460903719"/>
          <c:y val="4.1666666666666664E-2"/>
        </c:manualLayout>
      </c:layout>
      <c:overlay val="0"/>
      <c:spPr>
        <a:solidFill>
          <a:srgbClr val="CCFFFF"/>
        </a:soli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266187050359713"/>
          <c:y val="0.25463078084662927"/>
          <c:w val="0.7769784172661871"/>
          <c:h val="0.53703946505834532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'Bang diem tong hop'!$C$7:$N$7</c:f>
              <c:numCache>
                <c:formatCode>General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'Bang diem tong hop'!$C$11:$N$11</c:f>
              <c:numCache>
                <c:formatCode>General</c:formatCode>
                <c:ptCount val="12"/>
                <c:pt idx="0">
                  <c:v>97</c:v>
                </c:pt>
                <c:pt idx="1">
                  <c:v>96</c:v>
                </c:pt>
                <c:pt idx="2">
                  <c:v>99</c:v>
                </c:pt>
                <c:pt idx="3">
                  <c:v>97</c:v>
                </c:pt>
                <c:pt idx="4">
                  <c:v>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F7-4E32-90E3-56EC017413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72152832"/>
        <c:axId val="772153376"/>
      </c:barChart>
      <c:catAx>
        <c:axId val="77215283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721533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72153376"/>
        <c:scaling>
          <c:orientation val="minMax"/>
          <c:max val="100"/>
          <c:min val="7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7215283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blipFill dpi="0" rotWithShape="0">
      <a:blip xmlns:r="http://schemas.openxmlformats.org/officeDocument/2006/relationships" r:embed="rId1"/>
      <a:srcRect/>
      <a:tile tx="0" ty="0" sx="100000" sy="100000" flip="none" algn="tl"/>
    </a:blip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FF"/>
                </a:solidFill>
                <a:latin typeface="Arial"/>
                <a:cs typeface="Arial"/>
              </a:rPr>
              <a:t>メリヤス (A) </a:t>
            </a:r>
          </a:p>
        </c:rich>
      </c:tx>
      <c:layout>
        <c:manualLayout>
          <c:xMode val="edge"/>
          <c:yMode val="edge"/>
          <c:x val="0.3273381294964029"/>
          <c:y val="4.1666666666666664E-2"/>
        </c:manualLayout>
      </c:layout>
      <c:overlay val="0"/>
      <c:spPr>
        <a:solidFill>
          <a:srgbClr val="CCFFFF"/>
        </a:soli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266187050359713"/>
          <c:y val="0.25463078084662927"/>
          <c:w val="0.7769784172661871"/>
          <c:h val="0.53703946505834532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'Bang diem tong hop'!$C$7:$N$7</c:f>
              <c:numCache>
                <c:formatCode>General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'Bang diem tong hop'!$C$12:$N$12</c:f>
              <c:numCache>
                <c:formatCode>General</c:formatCode>
                <c:ptCount val="12"/>
                <c:pt idx="0">
                  <c:v>97</c:v>
                </c:pt>
                <c:pt idx="1">
                  <c:v>98</c:v>
                </c:pt>
                <c:pt idx="2">
                  <c:v>98</c:v>
                </c:pt>
                <c:pt idx="3">
                  <c:v>99</c:v>
                </c:pt>
                <c:pt idx="4">
                  <c:v>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FA-4D78-B8BF-978854FE73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72146848"/>
        <c:axId val="772149024"/>
      </c:barChart>
      <c:catAx>
        <c:axId val="77214684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721490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72149024"/>
        <c:scaling>
          <c:orientation val="minMax"/>
          <c:max val="100"/>
          <c:min val="7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7214684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blipFill dpi="0" rotWithShape="0">
      <a:blip xmlns:r="http://schemas.openxmlformats.org/officeDocument/2006/relationships" r:embed="rId1"/>
      <a:srcRect/>
      <a:tile tx="0" ty="0" sx="100000" sy="100000" flip="none" algn="tl"/>
    </a:blip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FF"/>
                </a:solidFill>
                <a:latin typeface="Arial"/>
                <a:cs typeface="Arial"/>
              </a:rPr>
              <a:t>メリヤス (B) / 電子 </a:t>
            </a:r>
          </a:p>
        </c:rich>
      </c:tx>
      <c:layout>
        <c:manualLayout>
          <c:xMode val="edge"/>
          <c:yMode val="edge"/>
          <c:x val="0.25179856115107913"/>
          <c:y val="4.1666666666666664E-2"/>
        </c:manualLayout>
      </c:layout>
      <c:overlay val="0"/>
      <c:spPr>
        <a:solidFill>
          <a:srgbClr val="CCFFFF"/>
        </a:soli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827338129496402"/>
          <c:y val="0.25463078084662927"/>
          <c:w val="0.80575539568345322"/>
          <c:h val="0.53703946505834532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'Bang diem tong hop'!$C$7:$N$7</c:f>
              <c:numCache>
                <c:formatCode>General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'Bang diem tong hop'!$C$13:$N$13</c:f>
              <c:numCache>
                <c:formatCode>General</c:formatCode>
                <c:ptCount val="12"/>
                <c:pt idx="0">
                  <c:v>100</c:v>
                </c:pt>
                <c:pt idx="1">
                  <c:v>96</c:v>
                </c:pt>
                <c:pt idx="2">
                  <c:v>99</c:v>
                </c:pt>
                <c:pt idx="3">
                  <c:v>99</c:v>
                </c:pt>
                <c:pt idx="4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76-489B-BDDF-696F24CAC3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72148480"/>
        <c:axId val="772150656"/>
      </c:barChart>
      <c:catAx>
        <c:axId val="77214848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721506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72150656"/>
        <c:scaling>
          <c:orientation val="minMax"/>
          <c:max val="100"/>
          <c:min val="7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7214848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blipFill dpi="0" rotWithShape="0">
      <a:blip xmlns:r="http://schemas.openxmlformats.org/officeDocument/2006/relationships" r:embed="rId1"/>
      <a:srcRect/>
      <a:tile tx="0" ty="0" sx="100000" sy="100000" flip="none" algn="tl"/>
    </a:blip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FF"/>
                </a:solidFill>
                <a:latin typeface="Arial"/>
                <a:cs typeface="Arial"/>
              </a:rPr>
              <a:t>技術推進 KTSX </a:t>
            </a:r>
          </a:p>
        </c:rich>
      </c:tx>
      <c:layout>
        <c:manualLayout>
          <c:xMode val="edge"/>
          <c:yMode val="edge"/>
          <c:x val="0.29801318000717536"/>
          <c:y val="4.1666666666666664E-2"/>
        </c:manualLayout>
      </c:layout>
      <c:overlay val="0"/>
      <c:spPr>
        <a:solidFill>
          <a:srgbClr val="CCFFFF"/>
        </a:soli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266187050359713"/>
          <c:y val="0.25463078084662927"/>
          <c:w val="0.7769784172661871"/>
          <c:h val="0.53703946505834532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'Bang diem tong hop'!$C$7:$N$7</c:f>
              <c:numCache>
                <c:formatCode>General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'Bang diem tong hop'!$C$14:$N$14</c:f>
              <c:numCache>
                <c:formatCode>General</c:formatCode>
                <c:ptCount val="12"/>
                <c:pt idx="0">
                  <c:v>98</c:v>
                </c:pt>
                <c:pt idx="1">
                  <c:v>98</c:v>
                </c:pt>
                <c:pt idx="2">
                  <c:v>96</c:v>
                </c:pt>
                <c:pt idx="3">
                  <c:v>99</c:v>
                </c:pt>
                <c:pt idx="4">
                  <c:v>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0B-408A-9596-7EA2DAAF54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95367440"/>
        <c:axId val="1095364176"/>
      </c:barChart>
      <c:catAx>
        <c:axId val="109536744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953641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95364176"/>
        <c:scaling>
          <c:orientation val="minMax"/>
          <c:max val="100"/>
          <c:min val="7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9536744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blipFill dpi="0" rotWithShape="0">
      <a:blip xmlns:r="http://schemas.openxmlformats.org/officeDocument/2006/relationships" r:embed="rId1"/>
      <a:srcRect/>
      <a:tile tx="0" ty="0" sx="100000" sy="100000" flip="none" algn="tl"/>
    </a:blip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7.xml"/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Relationship Id="rId9" Type="http://schemas.openxmlformats.org/officeDocument/2006/relationships/chart" Target="../charts/chart18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1.xml"/><Relationship Id="rId2" Type="http://schemas.openxmlformats.org/officeDocument/2006/relationships/chart" Target="../charts/chart20.xml"/><Relationship Id="rId1" Type="http://schemas.openxmlformats.org/officeDocument/2006/relationships/chart" Target="../charts/chart19.xml"/><Relationship Id="rId5" Type="http://schemas.openxmlformats.org/officeDocument/2006/relationships/chart" Target="../charts/chart23.xml"/><Relationship Id="rId4" Type="http://schemas.openxmlformats.org/officeDocument/2006/relationships/chart" Target="../charts/chart22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6" Type="http://schemas.openxmlformats.org/officeDocument/2006/relationships/image" Target="../media/image8.png"/><Relationship Id="rId5" Type="http://schemas.openxmlformats.org/officeDocument/2006/relationships/image" Target="../media/image7.jpeg"/><Relationship Id="rId4" Type="http://schemas.openxmlformats.org/officeDocument/2006/relationships/image" Target="../media/image6.jpe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10.png"/><Relationship Id="rId1" Type="http://schemas.openxmlformats.org/officeDocument/2006/relationships/image" Target="../media/image9.png"/><Relationship Id="rId4" Type="http://schemas.openxmlformats.org/officeDocument/2006/relationships/image" Target="../media/image12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4.png"/><Relationship Id="rId1" Type="http://schemas.openxmlformats.org/officeDocument/2006/relationships/image" Target="../media/image13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6.jpeg"/><Relationship Id="rId1" Type="http://schemas.openxmlformats.org/officeDocument/2006/relationships/image" Target="../media/image1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5</xdr:row>
      <xdr:rowOff>0</xdr:rowOff>
    </xdr:from>
    <xdr:to>
      <xdr:col>6</xdr:col>
      <xdr:colOff>38100</xdr:colOff>
      <xdr:row>5</xdr:row>
      <xdr:rowOff>0</xdr:rowOff>
    </xdr:to>
    <xdr:graphicFrame macro="">
      <xdr:nvGraphicFramePr>
        <xdr:cNvPr id="23683516" name="Chart 169">
          <a:extLst>
            <a:ext uri="{FF2B5EF4-FFF2-40B4-BE49-F238E27FC236}">
              <a16:creationId xmlns:a16="http://schemas.microsoft.com/office/drawing/2014/main" id="{00000000-0008-0000-0000-0000BC6169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9525</xdr:colOff>
      <xdr:row>15</xdr:row>
      <xdr:rowOff>123825</xdr:rowOff>
    </xdr:from>
    <xdr:to>
      <xdr:col>18</xdr:col>
      <xdr:colOff>523875</xdr:colOff>
      <xdr:row>34</xdr:row>
      <xdr:rowOff>152400</xdr:rowOff>
    </xdr:to>
    <xdr:graphicFrame macro="">
      <xdr:nvGraphicFramePr>
        <xdr:cNvPr id="23683517" name="Chart 10">
          <a:extLst>
            <a:ext uri="{FF2B5EF4-FFF2-40B4-BE49-F238E27FC236}">
              <a16:creationId xmlns:a16="http://schemas.microsoft.com/office/drawing/2014/main" id="{00000000-0008-0000-0000-0000BD6169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47625</xdr:colOff>
      <xdr:row>37</xdr:row>
      <xdr:rowOff>38100</xdr:rowOff>
    </xdr:from>
    <xdr:to>
      <xdr:col>5</xdr:col>
      <xdr:colOff>342900</xdr:colOff>
      <xdr:row>49</xdr:row>
      <xdr:rowOff>152400</xdr:rowOff>
    </xdr:to>
    <xdr:graphicFrame macro="">
      <xdr:nvGraphicFramePr>
        <xdr:cNvPr id="23683518" name="Chart 11">
          <a:extLst>
            <a:ext uri="{FF2B5EF4-FFF2-40B4-BE49-F238E27FC236}">
              <a16:creationId xmlns:a16="http://schemas.microsoft.com/office/drawing/2014/main" id="{00000000-0008-0000-0000-0000BE6169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9525</xdr:colOff>
      <xdr:row>37</xdr:row>
      <xdr:rowOff>38100</xdr:rowOff>
    </xdr:from>
    <xdr:to>
      <xdr:col>12</xdr:col>
      <xdr:colOff>371475</xdr:colOff>
      <xdr:row>49</xdr:row>
      <xdr:rowOff>152400</xdr:rowOff>
    </xdr:to>
    <xdr:graphicFrame macro="">
      <xdr:nvGraphicFramePr>
        <xdr:cNvPr id="23683519" name="Chart 12">
          <a:extLst>
            <a:ext uri="{FF2B5EF4-FFF2-40B4-BE49-F238E27FC236}">
              <a16:creationId xmlns:a16="http://schemas.microsoft.com/office/drawing/2014/main" id="{00000000-0008-0000-0000-0000BF6169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13</xdr:col>
      <xdr:colOff>38100</xdr:colOff>
      <xdr:row>37</xdr:row>
      <xdr:rowOff>38100</xdr:rowOff>
    </xdr:from>
    <xdr:to>
      <xdr:col>18</xdr:col>
      <xdr:colOff>552450</xdr:colOff>
      <xdr:row>49</xdr:row>
      <xdr:rowOff>152400</xdr:rowOff>
    </xdr:to>
    <xdr:graphicFrame macro="">
      <xdr:nvGraphicFramePr>
        <xdr:cNvPr id="23683520" name="Chart 13">
          <a:extLst>
            <a:ext uri="{FF2B5EF4-FFF2-40B4-BE49-F238E27FC236}">
              <a16:creationId xmlns:a16="http://schemas.microsoft.com/office/drawing/2014/main" id="{00000000-0008-0000-0000-0000C06169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47625</xdr:colOff>
      <xdr:row>50</xdr:row>
      <xdr:rowOff>57150</xdr:rowOff>
    </xdr:from>
    <xdr:to>
      <xdr:col>5</xdr:col>
      <xdr:colOff>342900</xdr:colOff>
      <xdr:row>63</xdr:row>
      <xdr:rowOff>9525</xdr:rowOff>
    </xdr:to>
    <xdr:graphicFrame macro="">
      <xdr:nvGraphicFramePr>
        <xdr:cNvPr id="23683521" name="Chart 14">
          <a:extLst>
            <a:ext uri="{FF2B5EF4-FFF2-40B4-BE49-F238E27FC236}">
              <a16:creationId xmlns:a16="http://schemas.microsoft.com/office/drawing/2014/main" id="{00000000-0008-0000-0000-0000C16169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6</xdr:col>
      <xdr:colOff>9525</xdr:colOff>
      <xdr:row>50</xdr:row>
      <xdr:rowOff>57150</xdr:rowOff>
    </xdr:from>
    <xdr:to>
      <xdr:col>12</xdr:col>
      <xdr:colOff>371475</xdr:colOff>
      <xdr:row>63</xdr:row>
      <xdr:rowOff>9525</xdr:rowOff>
    </xdr:to>
    <xdr:graphicFrame macro="">
      <xdr:nvGraphicFramePr>
        <xdr:cNvPr id="23683522" name="Chart 15">
          <a:extLst>
            <a:ext uri="{FF2B5EF4-FFF2-40B4-BE49-F238E27FC236}">
              <a16:creationId xmlns:a16="http://schemas.microsoft.com/office/drawing/2014/main" id="{00000000-0008-0000-0000-0000C26169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13</xdr:col>
      <xdr:colOff>38100</xdr:colOff>
      <xdr:row>50</xdr:row>
      <xdr:rowOff>57150</xdr:rowOff>
    </xdr:from>
    <xdr:to>
      <xdr:col>18</xdr:col>
      <xdr:colOff>552450</xdr:colOff>
      <xdr:row>63</xdr:row>
      <xdr:rowOff>9525</xdr:rowOff>
    </xdr:to>
    <xdr:graphicFrame macro="">
      <xdr:nvGraphicFramePr>
        <xdr:cNvPr id="23683523" name="Chart 16">
          <a:extLst>
            <a:ext uri="{FF2B5EF4-FFF2-40B4-BE49-F238E27FC236}">
              <a16:creationId xmlns:a16="http://schemas.microsoft.com/office/drawing/2014/main" id="{00000000-0008-0000-0000-0000C36169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47625</xdr:colOff>
      <xdr:row>63</xdr:row>
      <xdr:rowOff>66675</xdr:rowOff>
    </xdr:from>
    <xdr:to>
      <xdr:col>5</xdr:col>
      <xdr:colOff>342900</xdr:colOff>
      <xdr:row>76</xdr:row>
      <xdr:rowOff>19050</xdr:rowOff>
    </xdr:to>
    <xdr:graphicFrame macro="">
      <xdr:nvGraphicFramePr>
        <xdr:cNvPr id="23683524" name="Chart 17">
          <a:extLst>
            <a:ext uri="{FF2B5EF4-FFF2-40B4-BE49-F238E27FC236}">
              <a16:creationId xmlns:a16="http://schemas.microsoft.com/office/drawing/2014/main" id="{00000000-0008-0000-0000-0000C46169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0.00635</cdr:x>
      <cdr:y>0.01553</cdr:y>
    </cdr:from>
    <cdr:to>
      <cdr:x>0.15444</cdr:x>
      <cdr:y>0.07841</cdr:y>
    </cdr:to>
    <cdr:sp macro="" textlink="">
      <cdr:nvSpPr>
        <cdr:cNvPr id="1433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9657" y="48223"/>
          <a:ext cx="1158068" cy="218477"/>
        </a:xfrm>
        <a:prstGeom xmlns:a="http://schemas.openxmlformats.org/drawingml/2006/main" prst="rect">
          <a:avLst/>
        </a:prstGeom>
        <a:solidFill xmlns:a="http://schemas.openxmlformats.org/drawingml/2006/main">
          <a:srgbClr val="CCFFFF"/>
        </a:solidFill>
        <a:ln xmlns:a="http://schemas.openxmlformats.org/drawingml/2006/main">
          <a:noFill/>
        </a:ln>
      </cdr:spPr>
      <cdr:txBody>
        <a:bodyPr xmlns:a="http://schemas.openxmlformats.org/drawingml/2006/main" vertOverflow="clip" wrap="square" lIns="27432" tIns="22860" rIns="27432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000" b="1" i="0" u="none" strike="noStrike" baseline="0">
              <a:solidFill>
                <a:srgbClr val="0000FF"/>
              </a:solidFill>
              <a:latin typeface="Arial"/>
              <a:cs typeface="Arial"/>
            </a:rPr>
            <a:t>BIỂU ĐỒ TỔNG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8</xdr:row>
      <xdr:rowOff>0</xdr:rowOff>
    </xdr:from>
    <xdr:to>
      <xdr:col>6</xdr:col>
      <xdr:colOff>38100</xdr:colOff>
      <xdr:row>8</xdr:row>
      <xdr:rowOff>0</xdr:rowOff>
    </xdr:to>
    <xdr:graphicFrame macro="">
      <xdr:nvGraphicFramePr>
        <xdr:cNvPr id="22208508" name="Chart 169">
          <a:extLst>
            <a:ext uri="{FF2B5EF4-FFF2-40B4-BE49-F238E27FC236}">
              <a16:creationId xmlns:a16="http://schemas.microsoft.com/office/drawing/2014/main" id="{00000000-0008-0000-0100-0000FCDF5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39</xdr:row>
      <xdr:rowOff>76200</xdr:rowOff>
    </xdr:from>
    <xdr:to>
      <xdr:col>5</xdr:col>
      <xdr:colOff>219075</xdr:colOff>
      <xdr:row>52</xdr:row>
      <xdr:rowOff>28575</xdr:rowOff>
    </xdr:to>
    <xdr:graphicFrame macro="">
      <xdr:nvGraphicFramePr>
        <xdr:cNvPr id="22208509" name="Chart 11">
          <a:extLst>
            <a:ext uri="{FF2B5EF4-FFF2-40B4-BE49-F238E27FC236}">
              <a16:creationId xmlns:a16="http://schemas.microsoft.com/office/drawing/2014/main" id="{00000000-0008-0000-0100-0000FDDF5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266700</xdr:colOff>
      <xdr:row>39</xdr:row>
      <xdr:rowOff>76200</xdr:rowOff>
    </xdr:from>
    <xdr:to>
      <xdr:col>12</xdr:col>
      <xdr:colOff>247650</xdr:colOff>
      <xdr:row>52</xdr:row>
      <xdr:rowOff>28575</xdr:rowOff>
    </xdr:to>
    <xdr:graphicFrame macro="">
      <xdr:nvGraphicFramePr>
        <xdr:cNvPr id="22208510" name="Chart 12">
          <a:extLst>
            <a:ext uri="{FF2B5EF4-FFF2-40B4-BE49-F238E27FC236}">
              <a16:creationId xmlns:a16="http://schemas.microsoft.com/office/drawing/2014/main" id="{00000000-0008-0000-0100-0000FEDF5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295275</xdr:colOff>
      <xdr:row>39</xdr:row>
      <xdr:rowOff>76200</xdr:rowOff>
    </xdr:from>
    <xdr:to>
      <xdr:col>18</xdr:col>
      <xdr:colOff>428625</xdr:colOff>
      <xdr:row>52</xdr:row>
      <xdr:rowOff>28575</xdr:rowOff>
    </xdr:to>
    <xdr:graphicFrame macro="">
      <xdr:nvGraphicFramePr>
        <xdr:cNvPr id="22208511" name="Chart 13">
          <a:extLst>
            <a:ext uri="{FF2B5EF4-FFF2-40B4-BE49-F238E27FC236}">
              <a16:creationId xmlns:a16="http://schemas.microsoft.com/office/drawing/2014/main" id="{00000000-0008-0000-0100-0000FFDF5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38100</xdr:colOff>
      <xdr:row>52</xdr:row>
      <xdr:rowOff>95250</xdr:rowOff>
    </xdr:from>
    <xdr:to>
      <xdr:col>5</xdr:col>
      <xdr:colOff>219075</xdr:colOff>
      <xdr:row>65</xdr:row>
      <xdr:rowOff>47625</xdr:rowOff>
    </xdr:to>
    <xdr:graphicFrame macro="">
      <xdr:nvGraphicFramePr>
        <xdr:cNvPr id="24870912" name="Chart 14">
          <a:extLst>
            <a:ext uri="{FF2B5EF4-FFF2-40B4-BE49-F238E27FC236}">
              <a16:creationId xmlns:a16="http://schemas.microsoft.com/office/drawing/2014/main" id="{00000000-0008-0000-0100-000000807B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</xdr:col>
      <xdr:colOff>266700</xdr:colOff>
      <xdr:row>52</xdr:row>
      <xdr:rowOff>95250</xdr:rowOff>
    </xdr:from>
    <xdr:to>
      <xdr:col>12</xdr:col>
      <xdr:colOff>247650</xdr:colOff>
      <xdr:row>65</xdr:row>
      <xdr:rowOff>47625</xdr:rowOff>
    </xdr:to>
    <xdr:graphicFrame macro="">
      <xdr:nvGraphicFramePr>
        <xdr:cNvPr id="24870913" name="Chart 15">
          <a:extLst>
            <a:ext uri="{FF2B5EF4-FFF2-40B4-BE49-F238E27FC236}">
              <a16:creationId xmlns:a16="http://schemas.microsoft.com/office/drawing/2014/main" id="{00000000-0008-0000-0100-000001807B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12</xdr:col>
      <xdr:colOff>295275</xdr:colOff>
      <xdr:row>52</xdr:row>
      <xdr:rowOff>95250</xdr:rowOff>
    </xdr:from>
    <xdr:to>
      <xdr:col>18</xdr:col>
      <xdr:colOff>428625</xdr:colOff>
      <xdr:row>65</xdr:row>
      <xdr:rowOff>47625</xdr:rowOff>
    </xdr:to>
    <xdr:graphicFrame macro="">
      <xdr:nvGraphicFramePr>
        <xdr:cNvPr id="24870914" name="Chart 16">
          <a:extLst>
            <a:ext uri="{FF2B5EF4-FFF2-40B4-BE49-F238E27FC236}">
              <a16:creationId xmlns:a16="http://schemas.microsoft.com/office/drawing/2014/main" id="{00000000-0008-0000-0100-000002807B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38100</xdr:colOff>
      <xdr:row>65</xdr:row>
      <xdr:rowOff>104775</xdr:rowOff>
    </xdr:from>
    <xdr:to>
      <xdr:col>5</xdr:col>
      <xdr:colOff>219075</xdr:colOff>
      <xdr:row>78</xdr:row>
      <xdr:rowOff>57150</xdr:rowOff>
    </xdr:to>
    <xdr:graphicFrame macro="">
      <xdr:nvGraphicFramePr>
        <xdr:cNvPr id="24870915" name="Chart 17">
          <a:extLst>
            <a:ext uri="{FF2B5EF4-FFF2-40B4-BE49-F238E27FC236}">
              <a16:creationId xmlns:a16="http://schemas.microsoft.com/office/drawing/2014/main" id="{00000000-0008-0000-0100-000003807B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0</xdr:colOff>
      <xdr:row>18</xdr:row>
      <xdr:rowOff>0</xdr:rowOff>
    </xdr:from>
    <xdr:to>
      <xdr:col>18</xdr:col>
      <xdr:colOff>409575</xdr:colOff>
      <xdr:row>37</xdr:row>
      <xdr:rowOff>38100</xdr:rowOff>
    </xdr:to>
    <xdr:graphicFrame macro="">
      <xdr:nvGraphicFramePr>
        <xdr:cNvPr id="24870916" name="Chart 10">
          <a:extLst>
            <a:ext uri="{FF2B5EF4-FFF2-40B4-BE49-F238E27FC236}">
              <a16:creationId xmlns:a16="http://schemas.microsoft.com/office/drawing/2014/main" id="{00000000-0008-0000-0100-000004807B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0.00608</cdr:x>
      <cdr:y>0.01451</cdr:y>
    </cdr:from>
    <cdr:to>
      <cdr:x>0.15055</cdr:x>
      <cdr:y>0.07668</cdr:y>
    </cdr:to>
    <cdr:sp macro="" textlink="">
      <cdr:nvSpPr>
        <cdr:cNvPr id="76390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604" y="45193"/>
          <a:ext cx="1113753" cy="250081"/>
        </a:xfrm>
        <a:prstGeom xmlns:a="http://schemas.openxmlformats.org/drawingml/2006/main" prst="rect">
          <a:avLst/>
        </a:prstGeom>
        <a:solidFill xmlns:a="http://schemas.openxmlformats.org/drawingml/2006/main">
          <a:srgbClr val="CCFFFF"/>
        </a:solidFill>
        <a:ln xmlns:a="http://schemas.openxmlformats.org/drawingml/2006/main">
          <a:noFill/>
        </a:ln>
      </cdr:spPr>
      <cdr:txBody>
        <a:bodyPr xmlns:a="http://schemas.openxmlformats.org/drawingml/2006/main" vertOverflow="clip" wrap="square" lIns="27432" tIns="22860" rIns="27432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000" b="1" i="0" u="none" strike="noStrike" baseline="0">
              <a:solidFill>
                <a:srgbClr val="0000FF"/>
              </a:solidFill>
              <a:latin typeface="Arial"/>
              <a:cs typeface="Arial"/>
            </a:rPr>
            <a:t>BIỂU ĐỒ TỔNG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5</xdr:row>
      <xdr:rowOff>0</xdr:rowOff>
    </xdr:from>
    <xdr:to>
      <xdr:col>37</xdr:col>
      <xdr:colOff>0</xdr:colOff>
      <xdr:row>5</xdr:row>
      <xdr:rowOff>0</xdr:rowOff>
    </xdr:to>
    <xdr:graphicFrame macro="">
      <xdr:nvGraphicFramePr>
        <xdr:cNvPr id="23769321" name="Chart 169">
          <a:extLst>
            <a:ext uri="{FF2B5EF4-FFF2-40B4-BE49-F238E27FC236}">
              <a16:creationId xmlns:a16="http://schemas.microsoft.com/office/drawing/2014/main" id="{00000000-0008-0000-0200-0000E9B06A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37</xdr:col>
      <xdr:colOff>0</xdr:colOff>
      <xdr:row>15</xdr:row>
      <xdr:rowOff>0</xdr:rowOff>
    </xdr:from>
    <xdr:to>
      <xdr:col>37</xdr:col>
      <xdr:colOff>0</xdr:colOff>
      <xdr:row>15</xdr:row>
      <xdr:rowOff>0</xdr:rowOff>
    </xdr:to>
    <xdr:graphicFrame macro="">
      <xdr:nvGraphicFramePr>
        <xdr:cNvPr id="23769322" name="Chart 12">
          <a:extLst>
            <a:ext uri="{FF2B5EF4-FFF2-40B4-BE49-F238E27FC236}">
              <a16:creationId xmlns:a16="http://schemas.microsoft.com/office/drawing/2014/main" id="{00000000-0008-0000-0200-0000EAB06A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62</xdr:col>
      <xdr:colOff>0</xdr:colOff>
      <xdr:row>15</xdr:row>
      <xdr:rowOff>0</xdr:rowOff>
    </xdr:from>
    <xdr:to>
      <xdr:col>67</xdr:col>
      <xdr:colOff>0</xdr:colOff>
      <xdr:row>15</xdr:row>
      <xdr:rowOff>0</xdr:rowOff>
    </xdr:to>
    <xdr:graphicFrame macro="">
      <xdr:nvGraphicFramePr>
        <xdr:cNvPr id="23769323" name="Chart 13">
          <a:extLst>
            <a:ext uri="{FF2B5EF4-FFF2-40B4-BE49-F238E27FC236}">
              <a16:creationId xmlns:a16="http://schemas.microsoft.com/office/drawing/2014/main" id="{00000000-0008-0000-0200-0000EBB06A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37</xdr:col>
      <xdr:colOff>0</xdr:colOff>
      <xdr:row>15</xdr:row>
      <xdr:rowOff>0</xdr:rowOff>
    </xdr:from>
    <xdr:to>
      <xdr:col>37</xdr:col>
      <xdr:colOff>0</xdr:colOff>
      <xdr:row>15</xdr:row>
      <xdr:rowOff>0</xdr:rowOff>
    </xdr:to>
    <xdr:graphicFrame macro="">
      <xdr:nvGraphicFramePr>
        <xdr:cNvPr id="23769324" name="Chart 15">
          <a:extLst>
            <a:ext uri="{FF2B5EF4-FFF2-40B4-BE49-F238E27FC236}">
              <a16:creationId xmlns:a16="http://schemas.microsoft.com/office/drawing/2014/main" id="{00000000-0008-0000-0200-0000ECB06A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62</xdr:col>
      <xdr:colOff>0</xdr:colOff>
      <xdr:row>15</xdr:row>
      <xdr:rowOff>0</xdr:rowOff>
    </xdr:from>
    <xdr:to>
      <xdr:col>67</xdr:col>
      <xdr:colOff>0</xdr:colOff>
      <xdr:row>15</xdr:row>
      <xdr:rowOff>0</xdr:rowOff>
    </xdr:to>
    <xdr:graphicFrame macro="">
      <xdr:nvGraphicFramePr>
        <xdr:cNvPr id="23769325" name="Chart 16">
          <a:extLst>
            <a:ext uri="{FF2B5EF4-FFF2-40B4-BE49-F238E27FC236}">
              <a16:creationId xmlns:a16="http://schemas.microsoft.com/office/drawing/2014/main" id="{00000000-0008-0000-0200-0000EDB06A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323850</xdr:colOff>
      <xdr:row>16</xdr:row>
      <xdr:rowOff>28575</xdr:rowOff>
    </xdr:from>
    <xdr:to>
      <xdr:col>4</xdr:col>
      <xdr:colOff>2143125</xdr:colOff>
      <xdr:row>16</xdr:row>
      <xdr:rowOff>1876425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CC9A956C-852B-8D97-94F4-CF24B94963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67275" y="6572250"/>
          <a:ext cx="1819275" cy="1847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142875</xdr:colOff>
      <xdr:row>12</xdr:row>
      <xdr:rowOff>38100</xdr:rowOff>
    </xdr:from>
    <xdr:to>
      <xdr:col>4</xdr:col>
      <xdr:colOff>2371725</xdr:colOff>
      <xdr:row>12</xdr:row>
      <xdr:rowOff>1876425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C1B94557-17A2-C388-82F6-BEF769AFF4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2247900"/>
          <a:ext cx="2228850" cy="1838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200025</xdr:colOff>
      <xdr:row>18</xdr:row>
      <xdr:rowOff>28575</xdr:rowOff>
    </xdr:from>
    <xdr:to>
      <xdr:col>4</xdr:col>
      <xdr:colOff>2190750</xdr:colOff>
      <xdr:row>18</xdr:row>
      <xdr:rowOff>1838325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8DC1FE85-4E42-71AE-EA6A-9A61FD4CC2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3450" y="8743950"/>
          <a:ext cx="1990725" cy="1809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76199</xdr:colOff>
      <xdr:row>16</xdr:row>
      <xdr:rowOff>88900</xdr:rowOff>
    </xdr:from>
    <xdr:to>
      <xdr:col>5</xdr:col>
      <xdr:colOff>2463799</xdr:colOff>
      <xdr:row>16</xdr:row>
      <xdr:rowOff>1879600</xdr:rowOff>
    </xdr:to>
    <xdr:pic>
      <xdr:nvPicPr>
        <xdr:cNvPr id="4" name="Picture 3" descr="C:\Users\0107\Desktop\gen-h-z6918409921088_069a45794d68ef94bb6b5bba33cc8100.jpg">
          <a:extLst>
            <a:ext uri="{FF2B5EF4-FFF2-40B4-BE49-F238E27FC236}">
              <a16:creationId xmlns:a16="http://schemas.microsoft.com/office/drawing/2014/main" id="{D6EFB6EB-7DC3-4100-9E6F-E15539B279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34224" y="6632575"/>
          <a:ext cx="2387600" cy="1790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171450</xdr:colOff>
      <xdr:row>12</xdr:row>
      <xdr:rowOff>57150</xdr:rowOff>
    </xdr:from>
    <xdr:to>
      <xdr:col>5</xdr:col>
      <xdr:colOff>2390773</xdr:colOff>
      <xdr:row>12</xdr:row>
      <xdr:rowOff>1841500</xdr:rowOff>
    </xdr:to>
    <xdr:pic>
      <xdr:nvPicPr>
        <xdr:cNvPr id="5" name="Picture 4" descr="C:\Users\0107\Desktop\gen-h-z6918884357496_1ef4c3836c9eb5a28f081f05e7b5bc9a.jpg">
          <a:extLst>
            <a:ext uri="{FF2B5EF4-FFF2-40B4-BE49-F238E27FC236}">
              <a16:creationId xmlns:a16="http://schemas.microsoft.com/office/drawing/2014/main" id="{D3F0BB87-3997-479A-A036-E84FDCEF08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29475" y="2266950"/>
          <a:ext cx="2219323" cy="1784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66675</xdr:colOff>
      <xdr:row>18</xdr:row>
      <xdr:rowOff>76200</xdr:rowOff>
    </xdr:from>
    <xdr:to>
      <xdr:col>5</xdr:col>
      <xdr:colOff>2390484</xdr:colOff>
      <xdr:row>18</xdr:row>
      <xdr:rowOff>1828581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9634F09-D647-D9BA-CD88-51E5B8D8D1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7124700" y="8791575"/>
          <a:ext cx="2323809" cy="175238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266700</xdr:colOff>
      <xdr:row>14</xdr:row>
      <xdr:rowOff>57150</xdr:rowOff>
    </xdr:from>
    <xdr:to>
      <xdr:col>4</xdr:col>
      <xdr:colOff>2247900</xdr:colOff>
      <xdr:row>14</xdr:row>
      <xdr:rowOff>1828800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DFD395C-DAAA-8250-35B0-BD5C242C43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10125" y="4438650"/>
          <a:ext cx="1981200" cy="1771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590550</xdr:colOff>
      <xdr:row>14</xdr:row>
      <xdr:rowOff>447675</xdr:rowOff>
    </xdr:from>
    <xdr:to>
      <xdr:col>4</xdr:col>
      <xdr:colOff>1647825</xdr:colOff>
      <xdr:row>14</xdr:row>
      <xdr:rowOff>990600</xdr:rowOff>
    </xdr:to>
    <xdr:sp macro="" textlink="">
      <xdr:nvSpPr>
        <xdr:cNvPr id="3" name="Oval 2">
          <a:extLst>
            <a:ext uri="{FF2B5EF4-FFF2-40B4-BE49-F238E27FC236}">
              <a16:creationId xmlns:a16="http://schemas.microsoft.com/office/drawing/2014/main" id="{A59B35BF-4CE8-3455-0430-0F479FF29B9B}"/>
            </a:ext>
          </a:extLst>
        </xdr:cNvPr>
        <xdr:cNvSpPr/>
      </xdr:nvSpPr>
      <xdr:spPr>
        <a:xfrm>
          <a:off x="5133975" y="4829175"/>
          <a:ext cx="1057275" cy="542925"/>
        </a:xfrm>
        <a:prstGeom prst="ellipse">
          <a:avLst/>
        </a:prstGeom>
        <a:noFill/>
        <a:ln w="2857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accent2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4</xdr:col>
      <xdr:colOff>66675</xdr:colOff>
      <xdr:row>16</xdr:row>
      <xdr:rowOff>76200</xdr:rowOff>
    </xdr:from>
    <xdr:to>
      <xdr:col>4</xdr:col>
      <xdr:colOff>2457450</xdr:colOff>
      <xdr:row>16</xdr:row>
      <xdr:rowOff>1805418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86AECD8-A9BA-7E3F-A0AD-C5B757A7B7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10100" y="6629400"/>
          <a:ext cx="2390775" cy="17292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133350</xdr:colOff>
      <xdr:row>16</xdr:row>
      <xdr:rowOff>76200</xdr:rowOff>
    </xdr:from>
    <xdr:to>
      <xdr:col>5</xdr:col>
      <xdr:colOff>2324100</xdr:colOff>
      <xdr:row>16</xdr:row>
      <xdr:rowOff>1847850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F423B89-E7E9-05C3-CFD2-DEF3039557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91375" y="6629400"/>
          <a:ext cx="2190750" cy="1771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38100</xdr:colOff>
      <xdr:row>14</xdr:row>
      <xdr:rowOff>38100</xdr:rowOff>
    </xdr:from>
    <xdr:to>
      <xdr:col>6</xdr:col>
      <xdr:colOff>5994</xdr:colOff>
      <xdr:row>14</xdr:row>
      <xdr:rowOff>1851376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F6EF1664-6003-4E22-BAC9-8F63F25A0C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096125" y="4419600"/>
          <a:ext cx="2482494" cy="1813276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171450</xdr:colOff>
      <xdr:row>14</xdr:row>
      <xdr:rowOff>104775</xdr:rowOff>
    </xdr:from>
    <xdr:to>
      <xdr:col>4</xdr:col>
      <xdr:colOff>2351210</xdr:colOff>
      <xdr:row>14</xdr:row>
      <xdr:rowOff>1771650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7644C15-4F47-5B26-2DB2-570D635F54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14875" y="4486275"/>
          <a:ext cx="2179760" cy="1666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57150</xdr:colOff>
      <xdr:row>14</xdr:row>
      <xdr:rowOff>266700</xdr:rowOff>
    </xdr:from>
    <xdr:to>
      <xdr:col>5</xdr:col>
      <xdr:colOff>2447626</xdr:colOff>
      <xdr:row>14</xdr:row>
      <xdr:rowOff>1609557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29CCF5B-C4A8-74B2-7C87-2645B0D7C8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115175" y="4648200"/>
          <a:ext cx="2390476" cy="134285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276225</xdr:colOff>
      <xdr:row>14</xdr:row>
      <xdr:rowOff>47625</xdr:rowOff>
    </xdr:from>
    <xdr:to>
      <xdr:col>4</xdr:col>
      <xdr:colOff>2276475</xdr:colOff>
      <xdr:row>14</xdr:row>
      <xdr:rowOff>1838325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796BEF1-60BC-B892-567C-F2E626E86D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19650" y="4429125"/>
          <a:ext cx="2000250" cy="1790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133350</xdr:colOff>
      <xdr:row>14</xdr:row>
      <xdr:rowOff>95250</xdr:rowOff>
    </xdr:from>
    <xdr:to>
      <xdr:col>5</xdr:col>
      <xdr:colOff>2409063</xdr:colOff>
      <xdr:row>14</xdr:row>
      <xdr:rowOff>1819275</xdr:rowOff>
    </xdr:to>
    <xdr:pic>
      <xdr:nvPicPr>
        <xdr:cNvPr id="3" name="Picture 2" descr="gen-h-pccc.jpg">
          <a:extLst>
            <a:ext uri="{FF2B5EF4-FFF2-40B4-BE49-F238E27FC236}">
              <a16:creationId xmlns:a16="http://schemas.microsoft.com/office/drawing/2014/main" id="{01672EC8-2967-4BFE-BF0A-430DE03F2F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 l="6667" r="21944" b="22083"/>
        <a:stretch>
          <a:fillRect/>
        </a:stretch>
      </xdr:blipFill>
      <xdr:spPr>
        <a:xfrm>
          <a:off x="7191375" y="4476750"/>
          <a:ext cx="2275713" cy="1724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U37"/>
  <sheetViews>
    <sheetView workbookViewId="0">
      <pane ySplit="15" topLeftCell="A16" activePane="bottomLeft" state="frozen"/>
      <selection pane="bottomLeft" activeCell="K10" sqref="K10"/>
    </sheetView>
  </sheetViews>
  <sheetFormatPr defaultColWidth="9.140625" defaultRowHeight="12.75"/>
  <cols>
    <col min="1" max="1" width="3.42578125" style="5" bestFit="1" customWidth="1"/>
    <col min="2" max="2" width="14.7109375" style="5" bestFit="1" customWidth="1"/>
    <col min="3" max="17" width="5.7109375" style="5" customWidth="1"/>
    <col min="18" max="16384" width="9.140625" style="5"/>
  </cols>
  <sheetData>
    <row r="1" spans="1:21" s="1" customFormat="1" ht="15">
      <c r="A1" s="211" t="s">
        <v>0</v>
      </c>
      <c r="B1" s="211"/>
      <c r="C1" s="211"/>
      <c r="D1" s="211"/>
      <c r="E1" s="211"/>
      <c r="F1" s="211"/>
      <c r="G1" s="211"/>
      <c r="H1" s="4"/>
      <c r="N1" s="4"/>
      <c r="O1" s="4" t="s">
        <v>67</v>
      </c>
      <c r="P1" s="4"/>
      <c r="Q1" s="4"/>
      <c r="R1" s="4"/>
      <c r="S1" s="4"/>
      <c r="T1" s="4"/>
      <c r="U1" s="4"/>
    </row>
    <row r="2" spans="1:21" s="1" customFormat="1" ht="15">
      <c r="A2" s="211" t="s">
        <v>1</v>
      </c>
      <c r="B2" s="211"/>
      <c r="C2" s="211"/>
      <c r="D2" s="211"/>
      <c r="E2" s="211"/>
      <c r="F2" s="211"/>
      <c r="G2" s="211"/>
      <c r="H2" s="4"/>
      <c r="N2" s="4"/>
      <c r="O2" s="4" t="s">
        <v>62</v>
      </c>
      <c r="P2" s="4"/>
      <c r="Q2" s="4"/>
      <c r="R2" s="4"/>
      <c r="S2" s="4"/>
      <c r="T2" s="4"/>
      <c r="U2" s="4"/>
    </row>
    <row r="3" spans="1:21" s="1" customFormat="1" ht="9" customHeight="1">
      <c r="B3" s="3"/>
      <c r="E3" s="2"/>
      <c r="F3" s="2"/>
    </row>
    <row r="4" spans="1:21" ht="18.75">
      <c r="A4" s="210" t="s">
        <v>70</v>
      </c>
      <c r="B4" s="210"/>
      <c r="C4" s="210"/>
      <c r="D4" s="210"/>
      <c r="E4" s="210"/>
      <c r="F4" s="210"/>
      <c r="G4" s="210"/>
      <c r="H4" s="210"/>
      <c r="I4" s="210"/>
      <c r="J4" s="210"/>
      <c r="K4" s="210"/>
      <c r="L4" s="210"/>
      <c r="M4" s="210"/>
      <c r="N4" s="210"/>
      <c r="O4" s="210"/>
      <c r="P4" s="210"/>
      <c r="Q4" s="210"/>
      <c r="R4" s="210"/>
      <c r="S4" s="210"/>
    </row>
    <row r="5" spans="1:21" ht="7.5" customHeight="1">
      <c r="A5" s="6"/>
      <c r="B5" s="6"/>
      <c r="C5" s="6"/>
      <c r="D5" s="6"/>
      <c r="E5" s="6"/>
      <c r="F5" s="6"/>
      <c r="G5" s="6"/>
    </row>
    <row r="6" spans="1:21" s="7" customFormat="1" ht="21" customHeight="1">
      <c r="A6" s="213" t="s">
        <v>14</v>
      </c>
      <c r="B6" s="215" t="s">
        <v>16</v>
      </c>
      <c r="C6" s="217" t="s">
        <v>69</v>
      </c>
      <c r="D6" s="218"/>
      <c r="E6" s="218"/>
      <c r="F6" s="218"/>
      <c r="G6" s="218"/>
      <c r="H6" s="218"/>
      <c r="I6" s="218"/>
      <c r="J6" s="218"/>
      <c r="K6" s="218"/>
      <c r="L6" s="218"/>
      <c r="M6" s="218"/>
      <c r="N6" s="218"/>
      <c r="O6" s="218"/>
      <c r="P6" s="218"/>
      <c r="Q6" s="219"/>
      <c r="R6" s="220" t="s">
        <v>68</v>
      </c>
      <c r="S6" s="223" t="s">
        <v>17</v>
      </c>
    </row>
    <row r="7" spans="1:21" s="7" customFormat="1" ht="21" customHeight="1">
      <c r="A7" s="213"/>
      <c r="B7" s="216"/>
      <c r="C7" s="8">
        <v>4</v>
      </c>
      <c r="D7" s="8">
        <v>5</v>
      </c>
      <c r="E7" s="8">
        <v>6</v>
      </c>
      <c r="F7" s="8">
        <v>7</v>
      </c>
      <c r="G7" s="8">
        <v>8</v>
      </c>
      <c r="H7" s="8">
        <v>9</v>
      </c>
      <c r="I7" s="8">
        <v>10</v>
      </c>
      <c r="J7" s="8">
        <v>11</v>
      </c>
      <c r="K7" s="8">
        <v>12</v>
      </c>
      <c r="L7" s="8">
        <v>1</v>
      </c>
      <c r="M7" s="8">
        <v>2</v>
      </c>
      <c r="N7" s="8">
        <v>3</v>
      </c>
      <c r="O7" s="8" t="s">
        <v>10</v>
      </c>
      <c r="P7" s="8" t="s">
        <v>11</v>
      </c>
      <c r="Q7" s="8" t="s">
        <v>12</v>
      </c>
      <c r="R7" s="221"/>
      <c r="S7" s="224"/>
    </row>
    <row r="8" spans="1:21" s="7" customFormat="1" ht="14.45" customHeight="1">
      <c r="A8" s="213"/>
      <c r="B8" s="124" t="s">
        <v>18</v>
      </c>
      <c r="C8" s="125">
        <v>100</v>
      </c>
      <c r="D8" s="34">
        <v>99</v>
      </c>
      <c r="E8" s="196">
        <v>96</v>
      </c>
      <c r="F8" s="125">
        <v>98</v>
      </c>
      <c r="G8" s="125">
        <v>97</v>
      </c>
      <c r="H8" s="125"/>
      <c r="I8" s="125"/>
      <c r="J8" s="125"/>
      <c r="K8" s="125"/>
      <c r="L8" s="125"/>
      <c r="M8" s="125"/>
      <c r="N8" s="125"/>
      <c r="O8" s="125">
        <f>MAX(C8:N8)</f>
        <v>100</v>
      </c>
      <c r="P8" s="125">
        <f>MIN(C8:N8)</f>
        <v>96</v>
      </c>
      <c r="Q8" s="125">
        <f>AVERAGE(C8:N8)</f>
        <v>98</v>
      </c>
      <c r="R8" s="41">
        <v>100</v>
      </c>
      <c r="S8" s="126">
        <f>RANK(Q8,$Q$8:$Q$14,0)</f>
        <v>5</v>
      </c>
    </row>
    <row r="9" spans="1:21" s="7" customFormat="1">
      <c r="A9" s="213"/>
      <c r="B9" s="127" t="s">
        <v>19</v>
      </c>
      <c r="C9" s="34">
        <v>98</v>
      </c>
      <c r="D9" s="34">
        <v>98</v>
      </c>
      <c r="E9" s="197">
        <v>99</v>
      </c>
      <c r="F9" s="34">
        <v>99</v>
      </c>
      <c r="G9" s="34">
        <v>100</v>
      </c>
      <c r="H9" s="34"/>
      <c r="I9" s="34"/>
      <c r="J9" s="34"/>
      <c r="K9" s="34"/>
      <c r="L9" s="34"/>
      <c r="M9" s="34"/>
      <c r="N9" s="34"/>
      <c r="O9" s="34">
        <f t="shared" ref="O9:O14" si="0">MAX(C9:N9)</f>
        <v>100</v>
      </c>
      <c r="P9" s="34">
        <f t="shared" ref="P9:P14" si="1">MIN(C9:N9)</f>
        <v>98</v>
      </c>
      <c r="Q9" s="34">
        <f t="shared" ref="Q9:Q14" si="2">AVERAGE(C9:N9)</f>
        <v>98.8</v>
      </c>
      <c r="R9" s="43">
        <v>100</v>
      </c>
      <c r="S9" s="128">
        <f t="shared" ref="S9:S14" si="3">RANK(Q9,$Q$8:$Q$14,0)</f>
        <v>2</v>
      </c>
    </row>
    <row r="10" spans="1:21" s="7" customFormat="1">
      <c r="A10" s="213"/>
      <c r="B10" s="127" t="s">
        <v>20</v>
      </c>
      <c r="C10" s="34">
        <v>100</v>
      </c>
      <c r="D10" s="34">
        <v>98</v>
      </c>
      <c r="E10" s="197">
        <v>100</v>
      </c>
      <c r="F10" s="34">
        <v>97</v>
      </c>
      <c r="G10" s="34">
        <v>100</v>
      </c>
      <c r="H10" s="34"/>
      <c r="I10" s="34"/>
      <c r="J10" s="34"/>
      <c r="K10" s="34"/>
      <c r="L10" s="34"/>
      <c r="M10" s="34"/>
      <c r="N10" s="34"/>
      <c r="O10" s="34">
        <f t="shared" si="0"/>
        <v>100</v>
      </c>
      <c r="P10" s="34">
        <f t="shared" si="1"/>
        <v>97</v>
      </c>
      <c r="Q10" s="34">
        <f t="shared" si="2"/>
        <v>99</v>
      </c>
      <c r="R10" s="43">
        <v>100</v>
      </c>
      <c r="S10" s="128">
        <f t="shared" si="3"/>
        <v>1</v>
      </c>
    </row>
    <row r="11" spans="1:21" s="7" customFormat="1">
      <c r="A11" s="213"/>
      <c r="B11" s="127" t="s">
        <v>21</v>
      </c>
      <c r="C11" s="34">
        <v>97</v>
      </c>
      <c r="D11" s="34">
        <v>96</v>
      </c>
      <c r="E11" s="197">
        <v>99</v>
      </c>
      <c r="F11" s="34">
        <v>97</v>
      </c>
      <c r="G11" s="202">
        <v>98</v>
      </c>
      <c r="H11" s="34"/>
      <c r="I11" s="34"/>
      <c r="J11" s="34"/>
      <c r="K11" s="34"/>
      <c r="L11" s="34"/>
      <c r="M11" s="34"/>
      <c r="N11" s="34"/>
      <c r="O11" s="34">
        <f t="shared" si="0"/>
        <v>99</v>
      </c>
      <c r="P11" s="34">
        <f t="shared" si="1"/>
        <v>96</v>
      </c>
      <c r="Q11" s="34">
        <f t="shared" si="2"/>
        <v>97.4</v>
      </c>
      <c r="R11" s="43">
        <v>100</v>
      </c>
      <c r="S11" s="128">
        <f t="shared" si="3"/>
        <v>7</v>
      </c>
    </row>
    <row r="12" spans="1:21" s="7" customFormat="1">
      <c r="A12" s="213"/>
      <c r="B12" s="127" t="s">
        <v>22</v>
      </c>
      <c r="C12" s="34">
        <v>97</v>
      </c>
      <c r="D12" s="34">
        <v>98</v>
      </c>
      <c r="E12" s="197">
        <v>98</v>
      </c>
      <c r="F12" s="34">
        <v>99</v>
      </c>
      <c r="G12" s="34">
        <v>99</v>
      </c>
      <c r="H12" s="34"/>
      <c r="I12" s="34"/>
      <c r="J12" s="34"/>
      <c r="K12" s="34"/>
      <c r="L12" s="34"/>
      <c r="M12" s="34"/>
      <c r="N12" s="34"/>
      <c r="O12" s="34">
        <f t="shared" si="0"/>
        <v>99</v>
      </c>
      <c r="P12" s="34">
        <f t="shared" si="1"/>
        <v>97</v>
      </c>
      <c r="Q12" s="34">
        <f t="shared" si="2"/>
        <v>98.2</v>
      </c>
      <c r="R12" s="43">
        <v>100</v>
      </c>
      <c r="S12" s="128">
        <f t="shared" si="3"/>
        <v>4</v>
      </c>
    </row>
    <row r="13" spans="1:21" s="7" customFormat="1">
      <c r="A13" s="213"/>
      <c r="B13" s="129" t="s">
        <v>23</v>
      </c>
      <c r="C13" s="34">
        <v>100</v>
      </c>
      <c r="D13" s="34">
        <v>96</v>
      </c>
      <c r="E13" s="197">
        <v>99</v>
      </c>
      <c r="F13" s="34">
        <v>99</v>
      </c>
      <c r="G13" s="34">
        <v>100</v>
      </c>
      <c r="H13" s="34"/>
      <c r="I13" s="34"/>
      <c r="J13" s="34"/>
      <c r="K13" s="34"/>
      <c r="L13" s="34"/>
      <c r="M13" s="34"/>
      <c r="N13" s="34"/>
      <c r="O13" s="34">
        <f t="shared" si="0"/>
        <v>100</v>
      </c>
      <c r="P13" s="34">
        <f t="shared" si="1"/>
        <v>96</v>
      </c>
      <c r="Q13" s="34">
        <f t="shared" si="2"/>
        <v>98.8</v>
      </c>
      <c r="R13" s="43">
        <v>100</v>
      </c>
      <c r="S13" s="128">
        <f t="shared" si="3"/>
        <v>2</v>
      </c>
    </row>
    <row r="14" spans="1:21" s="7" customFormat="1">
      <c r="A14" s="214"/>
      <c r="B14" s="130" t="s">
        <v>24</v>
      </c>
      <c r="C14" s="37">
        <v>98</v>
      </c>
      <c r="D14" s="37">
        <v>98</v>
      </c>
      <c r="E14" s="198">
        <v>96</v>
      </c>
      <c r="F14" s="37">
        <v>99</v>
      </c>
      <c r="G14" s="37">
        <v>99</v>
      </c>
      <c r="H14" s="37"/>
      <c r="I14" s="37"/>
      <c r="J14" s="37"/>
      <c r="K14" s="37"/>
      <c r="L14" s="37"/>
      <c r="M14" s="37"/>
      <c r="N14" s="37"/>
      <c r="O14" s="37">
        <f t="shared" si="0"/>
        <v>99</v>
      </c>
      <c r="P14" s="37">
        <f t="shared" si="1"/>
        <v>96</v>
      </c>
      <c r="Q14" s="37">
        <f t="shared" si="2"/>
        <v>98</v>
      </c>
      <c r="R14" s="131">
        <v>100</v>
      </c>
      <c r="S14" s="132">
        <f t="shared" si="3"/>
        <v>5</v>
      </c>
    </row>
    <row r="15" spans="1:21" s="25" customFormat="1" ht="15" customHeight="1">
      <c r="A15" s="222" t="s">
        <v>54</v>
      </c>
      <c r="B15" s="222"/>
      <c r="C15" s="222"/>
      <c r="D15" s="222"/>
      <c r="E15" s="222"/>
      <c r="F15" s="222"/>
      <c r="G15" s="222"/>
      <c r="H15" s="222"/>
      <c r="I15" s="222"/>
      <c r="J15" s="222"/>
      <c r="K15" s="222"/>
      <c r="L15" s="222"/>
      <c r="M15" s="222"/>
      <c r="N15" s="222"/>
      <c r="O15" s="222"/>
      <c r="P15" s="222"/>
      <c r="Q15" s="222"/>
      <c r="R15" s="222"/>
      <c r="S15" s="222"/>
    </row>
    <row r="16" spans="1:21" s="26" customFormat="1"/>
    <row r="37" spans="1:18" ht="18.75">
      <c r="A37" s="212" t="s">
        <v>15</v>
      </c>
      <c r="B37" s="212"/>
      <c r="C37" s="212"/>
      <c r="D37" s="212"/>
      <c r="E37" s="212"/>
      <c r="F37" s="212"/>
      <c r="G37" s="212"/>
      <c r="H37" s="212"/>
      <c r="I37" s="212"/>
      <c r="J37" s="212"/>
      <c r="K37" s="212"/>
      <c r="L37" s="212"/>
      <c r="M37" s="212"/>
      <c r="N37" s="212"/>
      <c r="O37" s="212"/>
      <c r="P37" s="212"/>
      <c r="Q37" s="212"/>
      <c r="R37" s="212"/>
    </row>
  </sheetData>
  <mergeCells count="10">
    <mergeCell ref="A4:S4"/>
    <mergeCell ref="A1:G1"/>
    <mergeCell ref="A2:G2"/>
    <mergeCell ref="A37:R37"/>
    <mergeCell ref="A6:A14"/>
    <mergeCell ref="B6:B7"/>
    <mergeCell ref="C6:Q6"/>
    <mergeCell ref="R6:R7"/>
    <mergeCell ref="A15:S15"/>
    <mergeCell ref="S6:S7"/>
  </mergeCells>
  <phoneticPr fontId="18" type="noConversion"/>
  <printOptions horizontalCentered="1"/>
  <pageMargins left="0" right="0" top="0.25" bottom="0" header="0" footer="0"/>
  <pageSetup paperSize="9" scale="80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1:N22"/>
  <sheetViews>
    <sheetView zoomScaleNormal="100" workbookViewId="0">
      <pane ySplit="12" topLeftCell="A16" activePane="bottomLeft" state="frozen"/>
      <selection pane="bottomLeft" activeCell="G9" sqref="G9"/>
    </sheetView>
  </sheetViews>
  <sheetFormatPr defaultColWidth="9.140625" defaultRowHeight="15"/>
  <cols>
    <col min="1" max="1" width="17.7109375" style="51" customWidth="1"/>
    <col min="2" max="2" width="3.7109375" style="51" customWidth="1"/>
    <col min="3" max="3" width="16" style="52" customWidth="1"/>
    <col min="4" max="4" width="30.7109375" style="51" customWidth="1"/>
    <col min="5" max="6" width="37.7109375" style="51" customWidth="1"/>
    <col min="7" max="7" width="17.7109375" style="51" customWidth="1"/>
    <col min="8" max="8" width="10.28515625" style="53" bestFit="1" customWidth="1"/>
    <col min="9" max="14" width="9.140625" style="51"/>
    <col min="15" max="15" width="12.42578125" style="51" customWidth="1"/>
    <col min="16" max="16384" width="9.140625" style="51"/>
  </cols>
  <sheetData>
    <row r="1" spans="1:14">
      <c r="A1" s="51" t="s">
        <v>0</v>
      </c>
      <c r="F1" s="236" t="s">
        <v>76</v>
      </c>
      <c r="G1" s="236"/>
    </row>
    <row r="2" spans="1:14">
      <c r="A2" s="51" t="s">
        <v>1</v>
      </c>
      <c r="F2" s="236" t="s">
        <v>62</v>
      </c>
      <c r="G2" s="236"/>
    </row>
    <row r="3" spans="1:14" ht="6" customHeight="1"/>
    <row r="4" spans="1:14" ht="18.75">
      <c r="C4" s="237" t="s">
        <v>52</v>
      </c>
      <c r="D4" s="237"/>
      <c r="E4" s="237"/>
      <c r="F4" s="237"/>
      <c r="G4" s="237"/>
    </row>
    <row r="5" spans="1:14" ht="6" customHeight="1">
      <c r="C5" s="55"/>
      <c r="D5" s="55"/>
      <c r="E5" s="55"/>
      <c r="F5" s="55"/>
      <c r="G5" s="55"/>
    </row>
    <row r="6" spans="1:14" ht="15.75" customHeight="1">
      <c r="A6" s="238" t="s">
        <v>65</v>
      </c>
      <c r="B6" s="239"/>
      <c r="C6" s="239"/>
      <c r="D6" s="239"/>
      <c r="E6" s="240"/>
      <c r="F6" s="56" t="s">
        <v>7</v>
      </c>
      <c r="G6" s="57">
        <v>100</v>
      </c>
    </row>
    <row r="7" spans="1:14" ht="15.75" customHeight="1">
      <c r="A7" s="241"/>
      <c r="B7" s="242"/>
      <c r="C7" s="242"/>
      <c r="D7" s="242"/>
      <c r="E7" s="243"/>
      <c r="F7" s="58" t="s">
        <v>8</v>
      </c>
      <c r="G7" s="115">
        <f>SUM(C11:G11)</f>
        <v>1</v>
      </c>
    </row>
    <row r="8" spans="1:14" ht="15.75" customHeight="1">
      <c r="A8" s="241"/>
      <c r="B8" s="242"/>
      <c r="C8" s="242"/>
      <c r="D8" s="242"/>
      <c r="E8" s="243"/>
      <c r="F8" s="58" t="s">
        <v>2</v>
      </c>
      <c r="G8" s="116">
        <v>1</v>
      </c>
    </row>
    <row r="9" spans="1:14" ht="15.75" customHeight="1">
      <c r="A9" s="244"/>
      <c r="B9" s="245"/>
      <c r="C9" s="245"/>
      <c r="D9" s="245"/>
      <c r="E9" s="246"/>
      <c r="F9" s="59" t="s">
        <v>9</v>
      </c>
      <c r="G9" s="60">
        <f>G6-G7</f>
        <v>99</v>
      </c>
    </row>
    <row r="10" spans="1:14" s="64" customFormat="1" ht="15.75" customHeight="1">
      <c r="A10" s="250" t="s">
        <v>32</v>
      </c>
      <c r="B10" s="250"/>
      <c r="C10" s="61" t="s">
        <v>26</v>
      </c>
      <c r="D10" s="61" t="s">
        <v>27</v>
      </c>
      <c r="E10" s="61" t="s">
        <v>28</v>
      </c>
      <c r="F10" s="61" t="s">
        <v>29</v>
      </c>
      <c r="G10" s="62" t="s">
        <v>30</v>
      </c>
      <c r="H10" s="63"/>
    </row>
    <row r="11" spans="1:14" s="64" customFormat="1" ht="15.75" customHeight="1">
      <c r="A11" s="250"/>
      <c r="B11" s="250"/>
      <c r="C11" s="61">
        <f>D14</f>
        <v>0</v>
      </c>
      <c r="D11" s="61">
        <f>D16</f>
        <v>1</v>
      </c>
      <c r="E11" s="61">
        <f>D18</f>
        <v>0</v>
      </c>
      <c r="F11" s="61">
        <f>D20</f>
        <v>0</v>
      </c>
      <c r="G11" s="62">
        <f>D22</f>
        <v>0</v>
      </c>
      <c r="H11" s="63"/>
    </row>
    <row r="12" spans="1:14" ht="18.75">
      <c r="A12" s="65" t="s">
        <v>25</v>
      </c>
      <c r="B12" s="65" t="s">
        <v>3</v>
      </c>
      <c r="C12" s="65" t="s">
        <v>44</v>
      </c>
      <c r="D12" s="65" t="s">
        <v>45</v>
      </c>
      <c r="E12" s="65" t="s">
        <v>4</v>
      </c>
      <c r="F12" s="65" t="s">
        <v>5</v>
      </c>
      <c r="G12" s="65" t="s">
        <v>6</v>
      </c>
      <c r="H12" s="66" t="s">
        <v>13</v>
      </c>
      <c r="I12" s="67"/>
      <c r="J12" s="67"/>
      <c r="K12" s="67"/>
      <c r="L12" s="67"/>
      <c r="M12" s="67"/>
      <c r="N12" s="67"/>
    </row>
    <row r="13" spans="1:14" ht="150" customHeight="1">
      <c r="A13" s="157" t="s">
        <v>43</v>
      </c>
      <c r="B13" s="174"/>
      <c r="C13" s="175"/>
      <c r="D13" s="167"/>
      <c r="E13" s="69" t="s">
        <v>60</v>
      </c>
      <c r="F13" s="184"/>
      <c r="G13" s="185"/>
      <c r="H13" s="165"/>
      <c r="I13" s="67"/>
      <c r="J13" s="67"/>
      <c r="K13" s="67"/>
      <c r="L13" s="67"/>
      <c r="M13" s="67"/>
      <c r="N13" s="67"/>
    </row>
    <row r="14" spans="1:14" s="79" customFormat="1" ht="21" customHeight="1">
      <c r="A14" s="247" t="s">
        <v>33</v>
      </c>
      <c r="B14" s="248"/>
      <c r="C14" s="249"/>
      <c r="D14" s="61">
        <f>COUNTA(D13)</f>
        <v>0</v>
      </c>
      <c r="E14" s="75"/>
      <c r="F14" s="81"/>
      <c r="G14" s="99"/>
      <c r="H14" s="78"/>
    </row>
    <row r="15" spans="1:14" s="79" customFormat="1" ht="150" customHeight="1">
      <c r="A15" s="179" t="s">
        <v>42</v>
      </c>
      <c r="B15" s="174">
        <v>1</v>
      </c>
      <c r="C15" s="175" t="s">
        <v>86</v>
      </c>
      <c r="D15" s="167" t="s">
        <v>85</v>
      </c>
      <c r="E15" s="69"/>
      <c r="F15" s="208"/>
      <c r="G15" s="209">
        <v>45889</v>
      </c>
      <c r="H15" s="165">
        <v>45894</v>
      </c>
    </row>
    <row r="16" spans="1:14" s="79" customFormat="1" ht="21" customHeight="1">
      <c r="A16" s="247" t="s">
        <v>37</v>
      </c>
      <c r="B16" s="248"/>
      <c r="C16" s="249"/>
      <c r="D16" s="61">
        <f>COUNTA(D15:D15)</f>
        <v>1</v>
      </c>
      <c r="E16" s="75"/>
      <c r="F16" s="81"/>
      <c r="G16" s="99"/>
      <c r="H16" s="134"/>
    </row>
    <row r="17" spans="1:8" s="79" customFormat="1" ht="150" customHeight="1">
      <c r="A17" s="123" t="s">
        <v>39</v>
      </c>
      <c r="B17" s="72"/>
      <c r="C17" s="153"/>
      <c r="D17" s="153"/>
      <c r="E17" s="69" t="s">
        <v>60</v>
      </c>
      <c r="F17" s="86"/>
      <c r="G17" s="107"/>
      <c r="H17" s="71"/>
    </row>
    <row r="18" spans="1:8" s="79" customFormat="1" ht="21" customHeight="1">
      <c r="A18" s="247" t="s">
        <v>36</v>
      </c>
      <c r="B18" s="248"/>
      <c r="C18" s="249"/>
      <c r="D18" s="61">
        <f>COUNTA(D17)</f>
        <v>0</v>
      </c>
      <c r="E18" s="75"/>
      <c r="F18" s="81"/>
      <c r="G18" s="99"/>
      <c r="H18" s="78"/>
    </row>
    <row r="19" spans="1:8" s="79" customFormat="1" ht="150" customHeight="1">
      <c r="A19" s="92" t="s">
        <v>40</v>
      </c>
      <c r="B19" s="152"/>
      <c r="C19" s="153"/>
      <c r="D19" s="153"/>
      <c r="E19" s="69" t="s">
        <v>60</v>
      </c>
      <c r="F19" s="86"/>
      <c r="G19" s="107"/>
      <c r="H19" s="71"/>
    </row>
    <row r="20" spans="1:8" s="79" customFormat="1" ht="21" customHeight="1">
      <c r="A20" s="247" t="s">
        <v>35</v>
      </c>
      <c r="B20" s="248"/>
      <c r="C20" s="249"/>
      <c r="D20" s="61">
        <f>COUNTA(D19)</f>
        <v>0</v>
      </c>
      <c r="E20" s="75"/>
      <c r="F20" s="76"/>
      <c r="G20" s="77"/>
      <c r="H20" s="78"/>
    </row>
    <row r="21" spans="1:8" s="79" customFormat="1" ht="150" customHeight="1">
      <c r="A21" s="85" t="s">
        <v>41</v>
      </c>
      <c r="B21" s="112"/>
      <c r="C21" s="87"/>
      <c r="D21" s="87"/>
      <c r="E21" s="69" t="s">
        <v>60</v>
      </c>
      <c r="F21" s="101"/>
      <c r="G21" s="107"/>
      <c r="H21" s="98"/>
    </row>
    <row r="22" spans="1:8" s="79" customFormat="1" ht="21" customHeight="1">
      <c r="A22" s="247" t="s">
        <v>34</v>
      </c>
      <c r="B22" s="248"/>
      <c r="C22" s="249"/>
      <c r="D22" s="61">
        <f>COUNTA(D21)</f>
        <v>0</v>
      </c>
      <c r="E22" s="75"/>
      <c r="F22" s="76"/>
      <c r="G22" s="77"/>
      <c r="H22" s="78"/>
    </row>
  </sheetData>
  <mergeCells count="10">
    <mergeCell ref="F1:G1"/>
    <mergeCell ref="F2:G2"/>
    <mergeCell ref="C4:G4"/>
    <mergeCell ref="A6:E9"/>
    <mergeCell ref="A22:C22"/>
    <mergeCell ref="A10:B11"/>
    <mergeCell ref="A14:C14"/>
    <mergeCell ref="A16:C16"/>
    <mergeCell ref="A18:C18"/>
    <mergeCell ref="A20:C20"/>
  </mergeCells>
  <phoneticPr fontId="18" type="noConversion"/>
  <printOptions horizontalCentered="1"/>
  <pageMargins left="0" right="0" top="0.2" bottom="0" header="0" footer="0"/>
  <pageSetup paperSize="9" scale="85" orientation="landscape" r:id="rId1"/>
  <headerFooter alignWithMargins="0">
    <oddFooter>Page &amp;P of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S39"/>
  <sheetViews>
    <sheetView workbookViewId="0">
      <pane ySplit="17" topLeftCell="A24" activePane="bottomLeft" state="frozen"/>
      <selection pane="bottomLeft" activeCell="G18" sqref="G18"/>
    </sheetView>
  </sheetViews>
  <sheetFormatPr defaultColWidth="9.140625" defaultRowHeight="12.75"/>
  <cols>
    <col min="1" max="1" width="3.42578125" style="5" bestFit="1" customWidth="1"/>
    <col min="2" max="2" width="16.42578125" style="5" bestFit="1" customWidth="1"/>
    <col min="3" max="17" width="5.7109375" style="5" customWidth="1"/>
    <col min="18" max="16384" width="9.140625" style="5"/>
  </cols>
  <sheetData>
    <row r="1" spans="1:19" s="1" customFormat="1" ht="15">
      <c r="A1" s="211" t="s">
        <v>0</v>
      </c>
      <c r="B1" s="211"/>
      <c r="C1" s="211"/>
      <c r="D1" s="211"/>
      <c r="E1" s="211"/>
      <c r="F1" s="211"/>
      <c r="G1" s="211"/>
      <c r="H1" s="4"/>
      <c r="N1" s="4"/>
      <c r="P1" s="4" t="s">
        <v>67</v>
      </c>
      <c r="Q1" s="4"/>
      <c r="R1" s="4"/>
      <c r="S1" s="4"/>
    </row>
    <row r="2" spans="1:19" s="1" customFormat="1" ht="15">
      <c r="A2" s="211" t="s">
        <v>1</v>
      </c>
      <c r="B2" s="211"/>
      <c r="C2" s="211"/>
      <c r="D2" s="211"/>
      <c r="E2" s="211"/>
      <c r="F2" s="211"/>
      <c r="G2" s="211"/>
      <c r="H2" s="4"/>
      <c r="N2" s="4"/>
      <c r="P2" s="4" t="s">
        <v>62</v>
      </c>
      <c r="Q2" s="4"/>
      <c r="R2" s="4"/>
      <c r="S2" s="4"/>
    </row>
    <row r="3" spans="1:19" s="1" customFormat="1" ht="9" customHeight="1">
      <c r="B3" s="3"/>
      <c r="E3" s="2"/>
      <c r="F3" s="2"/>
    </row>
    <row r="4" spans="1:19" ht="18.75">
      <c r="A4" s="210" t="s">
        <v>56</v>
      </c>
      <c r="B4" s="210"/>
      <c r="C4" s="210"/>
      <c r="D4" s="210"/>
      <c r="E4" s="210"/>
      <c r="F4" s="210"/>
      <c r="G4" s="210"/>
      <c r="H4" s="210"/>
      <c r="I4" s="210"/>
      <c r="J4" s="210"/>
      <c r="K4" s="210"/>
      <c r="L4" s="210"/>
      <c r="M4" s="210"/>
      <c r="N4" s="210"/>
      <c r="O4" s="210"/>
      <c r="P4" s="210"/>
      <c r="Q4" s="210"/>
      <c r="R4" s="210"/>
      <c r="S4" s="210"/>
    </row>
    <row r="5" spans="1:19" ht="18.75">
      <c r="A5" s="30" t="s">
        <v>59</v>
      </c>
      <c r="B5" s="30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</row>
    <row r="6" spans="1:19" ht="18.75">
      <c r="A6" s="23"/>
      <c r="B6" s="29" t="s">
        <v>58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</row>
    <row r="7" spans="1:19" ht="18.75">
      <c r="A7" s="23"/>
      <c r="B7" s="29" t="s">
        <v>57</v>
      </c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</row>
    <row r="8" spans="1:19" ht="7.5" customHeight="1">
      <c r="A8" s="6"/>
      <c r="B8" s="6"/>
      <c r="C8" s="6"/>
      <c r="D8" s="6"/>
      <c r="E8" s="6"/>
      <c r="F8" s="6"/>
      <c r="G8" s="6"/>
    </row>
    <row r="9" spans="1:19" s="7" customFormat="1" ht="21" customHeight="1">
      <c r="A9" s="213" t="s">
        <v>55</v>
      </c>
      <c r="B9" s="215" t="s">
        <v>16</v>
      </c>
      <c r="C9" s="217" t="s">
        <v>63</v>
      </c>
      <c r="D9" s="218"/>
      <c r="E9" s="218"/>
      <c r="F9" s="218"/>
      <c r="G9" s="218"/>
      <c r="H9" s="218"/>
      <c r="I9" s="218"/>
      <c r="J9" s="218"/>
      <c r="K9" s="218"/>
      <c r="L9" s="218"/>
      <c r="M9" s="218"/>
      <c r="N9" s="218"/>
      <c r="O9" s="218"/>
      <c r="P9" s="218"/>
      <c r="Q9" s="219"/>
      <c r="R9" s="220" t="s">
        <v>68</v>
      </c>
      <c r="S9" s="27"/>
    </row>
    <row r="10" spans="1:19" s="7" customFormat="1" ht="21" customHeight="1">
      <c r="A10" s="213"/>
      <c r="B10" s="216"/>
      <c r="C10" s="8">
        <v>4</v>
      </c>
      <c r="D10" s="8">
        <v>5</v>
      </c>
      <c r="E10" s="8">
        <v>6</v>
      </c>
      <c r="F10" s="8">
        <v>7</v>
      </c>
      <c r="G10" s="8">
        <v>8</v>
      </c>
      <c r="H10" s="8">
        <v>9</v>
      </c>
      <c r="I10" s="8">
        <v>10</v>
      </c>
      <c r="J10" s="8">
        <v>11</v>
      </c>
      <c r="K10" s="8">
        <v>12</v>
      </c>
      <c r="L10" s="8">
        <v>1</v>
      </c>
      <c r="M10" s="8">
        <v>2</v>
      </c>
      <c r="N10" s="8">
        <v>3</v>
      </c>
      <c r="O10" s="8" t="s">
        <v>10</v>
      </c>
      <c r="P10" s="8" t="s">
        <v>11</v>
      </c>
      <c r="Q10" s="28" t="s">
        <v>31</v>
      </c>
      <c r="R10" s="221"/>
      <c r="S10" s="27"/>
    </row>
    <row r="11" spans="1:19" s="7" customFormat="1" ht="14.45" customHeight="1">
      <c r="A11" s="213"/>
      <c r="B11" s="9" t="s">
        <v>18</v>
      </c>
      <c r="C11" s="40">
        <v>0</v>
      </c>
      <c r="D11" s="42">
        <v>1</v>
      </c>
      <c r="E11" s="193">
        <v>4</v>
      </c>
      <c r="F11" s="40">
        <v>2</v>
      </c>
      <c r="G11" s="40">
        <v>3</v>
      </c>
      <c r="H11" s="40">
        <v>0</v>
      </c>
      <c r="I11" s="40">
        <v>0</v>
      </c>
      <c r="J11" s="40">
        <v>0</v>
      </c>
      <c r="K11" s="40">
        <v>0</v>
      </c>
      <c r="L11" s="40">
        <v>0</v>
      </c>
      <c r="M11" s="40">
        <v>0</v>
      </c>
      <c r="N11" s="40">
        <v>0</v>
      </c>
      <c r="O11" s="40">
        <v>0</v>
      </c>
      <c r="P11" s="40">
        <v>0</v>
      </c>
      <c r="Q11" s="44">
        <f t="shared" ref="Q11:Q17" si="0">SUM(C11:N11)</f>
        <v>10</v>
      </c>
      <c r="R11" s="44">
        <v>0</v>
      </c>
      <c r="S11" s="24"/>
    </row>
    <row r="12" spans="1:19" s="7" customFormat="1">
      <c r="A12" s="213"/>
      <c r="B12" s="10" t="s">
        <v>19</v>
      </c>
      <c r="C12" s="42">
        <v>2</v>
      </c>
      <c r="D12" s="42">
        <v>2</v>
      </c>
      <c r="E12" s="194">
        <v>1</v>
      </c>
      <c r="F12" s="42">
        <v>1</v>
      </c>
      <c r="G12" s="42">
        <v>0</v>
      </c>
      <c r="H12" s="42">
        <v>0</v>
      </c>
      <c r="I12" s="42">
        <v>0</v>
      </c>
      <c r="J12" s="42">
        <v>0</v>
      </c>
      <c r="K12" s="42">
        <v>0</v>
      </c>
      <c r="L12" s="42">
        <v>0</v>
      </c>
      <c r="M12" s="42">
        <v>0</v>
      </c>
      <c r="N12" s="42">
        <v>0</v>
      </c>
      <c r="O12" s="42">
        <v>0</v>
      </c>
      <c r="P12" s="42">
        <v>0</v>
      </c>
      <c r="Q12" s="45">
        <f t="shared" si="0"/>
        <v>6</v>
      </c>
      <c r="R12" s="45">
        <v>0</v>
      </c>
      <c r="S12" s="24"/>
    </row>
    <row r="13" spans="1:19" s="7" customFormat="1">
      <c r="A13" s="213"/>
      <c r="B13" s="10" t="s">
        <v>20</v>
      </c>
      <c r="C13" s="42">
        <v>0</v>
      </c>
      <c r="D13" s="42">
        <v>2</v>
      </c>
      <c r="E13" s="194">
        <v>0</v>
      </c>
      <c r="F13" s="42">
        <v>3</v>
      </c>
      <c r="G13" s="42">
        <v>0</v>
      </c>
      <c r="H13" s="42">
        <v>0</v>
      </c>
      <c r="I13" s="42">
        <v>0</v>
      </c>
      <c r="J13" s="42">
        <v>0</v>
      </c>
      <c r="K13" s="42">
        <v>0</v>
      </c>
      <c r="L13" s="42">
        <v>0</v>
      </c>
      <c r="M13" s="42">
        <v>0</v>
      </c>
      <c r="N13" s="42">
        <v>0</v>
      </c>
      <c r="O13" s="42">
        <v>0</v>
      </c>
      <c r="P13" s="42">
        <v>0</v>
      </c>
      <c r="Q13" s="45">
        <f t="shared" si="0"/>
        <v>5</v>
      </c>
      <c r="R13" s="45">
        <v>0</v>
      </c>
      <c r="S13" s="24"/>
    </row>
    <row r="14" spans="1:19" s="7" customFormat="1">
      <c r="A14" s="213"/>
      <c r="B14" s="10" t="s">
        <v>21</v>
      </c>
      <c r="C14" s="42">
        <v>3</v>
      </c>
      <c r="D14" s="42">
        <v>4</v>
      </c>
      <c r="E14" s="194">
        <v>1</v>
      </c>
      <c r="F14" s="42">
        <v>3</v>
      </c>
      <c r="G14" s="42">
        <v>2</v>
      </c>
      <c r="H14" s="42">
        <v>0</v>
      </c>
      <c r="I14" s="42">
        <v>0</v>
      </c>
      <c r="J14" s="42">
        <v>0</v>
      </c>
      <c r="K14" s="42">
        <v>0</v>
      </c>
      <c r="L14" s="42">
        <v>0</v>
      </c>
      <c r="M14" s="42">
        <v>0</v>
      </c>
      <c r="N14" s="42">
        <v>0</v>
      </c>
      <c r="O14" s="42">
        <v>0</v>
      </c>
      <c r="P14" s="42">
        <v>0</v>
      </c>
      <c r="Q14" s="45">
        <f t="shared" si="0"/>
        <v>13</v>
      </c>
      <c r="R14" s="45">
        <v>0</v>
      </c>
      <c r="S14" s="24"/>
    </row>
    <row r="15" spans="1:19" s="7" customFormat="1">
      <c r="A15" s="213"/>
      <c r="B15" s="10" t="s">
        <v>22</v>
      </c>
      <c r="C15" s="42">
        <v>3</v>
      </c>
      <c r="D15" s="42">
        <v>2</v>
      </c>
      <c r="E15" s="194">
        <v>2</v>
      </c>
      <c r="F15" s="42">
        <v>1</v>
      </c>
      <c r="G15" s="42">
        <v>1</v>
      </c>
      <c r="H15" s="42">
        <v>0</v>
      </c>
      <c r="I15" s="42">
        <v>0</v>
      </c>
      <c r="J15" s="42">
        <v>0</v>
      </c>
      <c r="K15" s="42">
        <v>0</v>
      </c>
      <c r="L15" s="42">
        <v>0</v>
      </c>
      <c r="M15" s="42">
        <v>0</v>
      </c>
      <c r="N15" s="42">
        <v>0</v>
      </c>
      <c r="O15" s="42">
        <v>0</v>
      </c>
      <c r="P15" s="42">
        <v>0</v>
      </c>
      <c r="Q15" s="45">
        <f t="shared" si="0"/>
        <v>9</v>
      </c>
      <c r="R15" s="45">
        <v>0</v>
      </c>
      <c r="S15" s="24"/>
    </row>
    <row r="16" spans="1:19" s="7" customFormat="1">
      <c r="A16" s="213"/>
      <c r="B16" s="10" t="s">
        <v>23</v>
      </c>
      <c r="C16" s="42">
        <v>0</v>
      </c>
      <c r="D16" s="42">
        <v>4</v>
      </c>
      <c r="E16" s="194">
        <v>1</v>
      </c>
      <c r="F16" s="42">
        <v>1</v>
      </c>
      <c r="G16" s="42">
        <v>0</v>
      </c>
      <c r="H16" s="42">
        <v>0</v>
      </c>
      <c r="I16" s="42">
        <v>0</v>
      </c>
      <c r="J16" s="42">
        <v>0</v>
      </c>
      <c r="K16" s="42">
        <v>0</v>
      </c>
      <c r="L16" s="42">
        <v>0</v>
      </c>
      <c r="M16" s="42">
        <v>0</v>
      </c>
      <c r="N16" s="42">
        <v>0</v>
      </c>
      <c r="O16" s="42">
        <v>0</v>
      </c>
      <c r="P16" s="42">
        <v>0</v>
      </c>
      <c r="Q16" s="45">
        <f t="shared" si="0"/>
        <v>6</v>
      </c>
      <c r="R16" s="45">
        <v>0</v>
      </c>
      <c r="S16" s="24"/>
    </row>
    <row r="17" spans="1:19" s="7" customFormat="1">
      <c r="A17" s="213"/>
      <c r="B17" s="21" t="s">
        <v>24</v>
      </c>
      <c r="C17" s="135">
        <v>2</v>
      </c>
      <c r="D17" s="135">
        <v>2</v>
      </c>
      <c r="E17" s="195">
        <v>4</v>
      </c>
      <c r="F17" s="135">
        <v>1</v>
      </c>
      <c r="G17" s="135">
        <v>1</v>
      </c>
      <c r="H17" s="135">
        <v>0</v>
      </c>
      <c r="I17" s="135">
        <v>0</v>
      </c>
      <c r="J17" s="135">
        <v>0</v>
      </c>
      <c r="K17" s="135">
        <v>0</v>
      </c>
      <c r="L17" s="135">
        <v>0</v>
      </c>
      <c r="M17" s="135">
        <v>0</v>
      </c>
      <c r="N17" s="135">
        <v>0</v>
      </c>
      <c r="O17" s="135">
        <v>0</v>
      </c>
      <c r="P17" s="135">
        <v>0</v>
      </c>
      <c r="Q17" s="45">
        <f t="shared" si="0"/>
        <v>10</v>
      </c>
      <c r="R17" s="136">
        <v>0</v>
      </c>
      <c r="S17" s="24"/>
    </row>
    <row r="18" spans="1:19" s="26" customFormat="1"/>
    <row r="39" spans="1:18" ht="18.75">
      <c r="A39" s="212" t="s">
        <v>15</v>
      </c>
      <c r="B39" s="212"/>
      <c r="C39" s="212"/>
      <c r="D39" s="212"/>
      <c r="E39" s="212"/>
      <c r="F39" s="212"/>
      <c r="G39" s="212"/>
      <c r="H39" s="212"/>
      <c r="I39" s="212"/>
      <c r="J39" s="212"/>
      <c r="K39" s="212"/>
      <c r="L39" s="212"/>
      <c r="M39" s="212"/>
      <c r="N39" s="212"/>
      <c r="O39" s="212"/>
      <c r="P39" s="212"/>
      <c r="Q39" s="212"/>
      <c r="R39" s="212"/>
    </row>
  </sheetData>
  <mergeCells count="8">
    <mergeCell ref="A1:G1"/>
    <mergeCell ref="A2:G2"/>
    <mergeCell ref="A4:S4"/>
    <mergeCell ref="A39:R39"/>
    <mergeCell ref="A9:A17"/>
    <mergeCell ref="B9:B10"/>
    <mergeCell ref="C9:Q9"/>
    <mergeCell ref="R9:R10"/>
  </mergeCells>
  <phoneticPr fontId="18" type="noConversion"/>
  <printOptions horizontalCentered="1"/>
  <pageMargins left="0" right="0" top="0.25" bottom="0" header="0" footer="0"/>
  <pageSetup paperSize="9" scale="8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A1:BO16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W15" sqref="W15"/>
    </sheetView>
  </sheetViews>
  <sheetFormatPr defaultColWidth="9.140625" defaultRowHeight="12.75"/>
  <cols>
    <col min="1" max="1" width="3.42578125" style="5" bestFit="1" customWidth="1"/>
    <col min="2" max="2" width="17" style="5" bestFit="1" customWidth="1"/>
    <col min="3" max="62" width="3.140625" style="5" customWidth="1"/>
    <col min="63" max="67" width="4.7109375" style="5" customWidth="1"/>
    <col min="68" max="16384" width="9.140625" style="5"/>
  </cols>
  <sheetData>
    <row r="1" spans="1:67" s="1" customFormat="1" ht="15">
      <c r="A1" s="211" t="s">
        <v>0</v>
      </c>
      <c r="B1" s="211"/>
      <c r="C1" s="211"/>
      <c r="D1" s="211"/>
      <c r="E1" s="211"/>
      <c r="F1" s="211"/>
      <c r="G1" s="211"/>
      <c r="H1" s="211"/>
      <c r="I1" s="211"/>
      <c r="J1" s="211"/>
      <c r="K1" s="211"/>
      <c r="L1" s="211"/>
      <c r="M1" s="211"/>
      <c r="N1" s="211"/>
      <c r="O1" s="211"/>
      <c r="P1" s="211"/>
      <c r="Q1" s="211"/>
      <c r="R1" s="211"/>
      <c r="S1" s="211"/>
      <c r="T1" s="211"/>
      <c r="U1" s="211"/>
      <c r="V1" s="211"/>
      <c r="W1" s="211"/>
      <c r="X1" s="211"/>
      <c r="Y1" s="211"/>
      <c r="Z1" s="211"/>
      <c r="AA1" s="211"/>
      <c r="AB1" s="211"/>
      <c r="AC1" s="211"/>
      <c r="AD1" s="211"/>
      <c r="AE1" s="211"/>
      <c r="AF1" s="211"/>
      <c r="AG1" s="211"/>
      <c r="AH1" s="211"/>
      <c r="AI1" s="211"/>
      <c r="AJ1" s="211"/>
      <c r="AK1" s="2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1"/>
      <c r="BG1" s="11"/>
      <c r="BH1" s="11"/>
      <c r="BI1" s="230" t="s">
        <v>67</v>
      </c>
      <c r="BJ1" s="230"/>
      <c r="BK1" s="230"/>
      <c r="BL1" s="230"/>
      <c r="BM1" s="230"/>
      <c r="BN1" s="230"/>
      <c r="BO1" s="230"/>
    </row>
    <row r="2" spans="1:67" s="1" customFormat="1" ht="15">
      <c r="A2" s="211" t="s">
        <v>1</v>
      </c>
      <c r="B2" s="211"/>
      <c r="C2" s="211"/>
      <c r="D2" s="211"/>
      <c r="E2" s="211"/>
      <c r="F2" s="211"/>
      <c r="G2" s="211"/>
      <c r="H2" s="211"/>
      <c r="I2" s="211"/>
      <c r="J2" s="211"/>
      <c r="K2" s="211"/>
      <c r="L2" s="211"/>
      <c r="M2" s="211"/>
      <c r="N2" s="211"/>
      <c r="O2" s="211"/>
      <c r="P2" s="211"/>
      <c r="Q2" s="211"/>
      <c r="R2" s="211"/>
      <c r="S2" s="211"/>
      <c r="T2" s="211"/>
      <c r="U2" s="211"/>
      <c r="V2" s="211"/>
      <c r="W2" s="211"/>
      <c r="X2" s="211"/>
      <c r="Y2" s="211"/>
      <c r="Z2" s="211"/>
      <c r="AA2" s="211"/>
      <c r="AB2" s="211"/>
      <c r="AC2" s="211"/>
      <c r="AD2" s="211"/>
      <c r="AE2" s="211"/>
      <c r="AF2" s="211"/>
      <c r="AG2" s="211"/>
      <c r="AH2" s="211"/>
      <c r="AI2" s="211"/>
      <c r="AJ2" s="211"/>
      <c r="AK2" s="2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230" t="s">
        <v>62</v>
      </c>
      <c r="BJ2" s="230"/>
      <c r="BK2" s="230"/>
      <c r="BL2" s="230"/>
      <c r="BM2" s="230"/>
      <c r="BN2" s="230"/>
      <c r="BO2" s="230"/>
    </row>
    <row r="3" spans="1:67" s="1" customFormat="1" ht="9" customHeight="1">
      <c r="B3" s="3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</row>
    <row r="4" spans="1:67" ht="18.75">
      <c r="A4" s="210" t="s">
        <v>66</v>
      </c>
      <c r="B4" s="210"/>
      <c r="C4" s="210"/>
      <c r="D4" s="210"/>
      <c r="E4" s="210"/>
      <c r="F4" s="210"/>
      <c r="G4" s="210"/>
      <c r="H4" s="210"/>
      <c r="I4" s="210"/>
      <c r="J4" s="210"/>
      <c r="K4" s="210"/>
      <c r="L4" s="210"/>
      <c r="M4" s="210"/>
      <c r="N4" s="210"/>
      <c r="O4" s="210"/>
      <c r="P4" s="210"/>
      <c r="Q4" s="210"/>
      <c r="R4" s="210"/>
      <c r="S4" s="210"/>
      <c r="T4" s="210"/>
      <c r="U4" s="210"/>
      <c r="V4" s="210"/>
      <c r="W4" s="210"/>
      <c r="X4" s="210"/>
      <c r="Y4" s="210"/>
      <c r="Z4" s="210"/>
      <c r="AA4" s="210"/>
      <c r="AB4" s="210"/>
      <c r="AC4" s="210"/>
      <c r="AD4" s="210"/>
      <c r="AE4" s="210"/>
      <c r="AF4" s="210"/>
      <c r="AG4" s="210"/>
      <c r="AH4" s="210"/>
      <c r="AI4" s="210"/>
      <c r="AJ4" s="210"/>
      <c r="AK4" s="210"/>
      <c r="AL4" s="210"/>
      <c r="AM4" s="210"/>
      <c r="AN4" s="210"/>
      <c r="AO4" s="210"/>
      <c r="AP4" s="210"/>
      <c r="AQ4" s="210"/>
      <c r="AR4" s="210"/>
      <c r="AS4" s="210"/>
      <c r="AT4" s="210"/>
      <c r="AU4" s="210"/>
      <c r="AV4" s="210"/>
      <c r="AW4" s="210"/>
      <c r="AX4" s="210"/>
      <c r="AY4" s="210"/>
      <c r="AZ4" s="210"/>
      <c r="BA4" s="210"/>
      <c r="BB4" s="210"/>
      <c r="BC4" s="210"/>
      <c r="BD4" s="210"/>
      <c r="BE4" s="210"/>
      <c r="BF4" s="210"/>
      <c r="BG4" s="210"/>
      <c r="BH4" s="210"/>
      <c r="BI4" s="210"/>
      <c r="BJ4" s="210"/>
      <c r="BK4" s="210"/>
      <c r="BL4" s="210"/>
      <c r="BM4" s="210"/>
      <c r="BN4" s="210"/>
      <c r="BO4" s="210"/>
    </row>
    <row r="5" spans="1:67" ht="7.5" customHeight="1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</row>
    <row r="6" spans="1:67" s="12" customFormat="1" ht="14.25" customHeight="1">
      <c r="A6" s="213" t="s">
        <v>14</v>
      </c>
      <c r="B6" s="228" t="s">
        <v>16</v>
      </c>
      <c r="C6" s="231" t="s">
        <v>61</v>
      </c>
      <c r="D6" s="232"/>
      <c r="E6" s="232"/>
      <c r="F6" s="232"/>
      <c r="G6" s="232"/>
      <c r="H6" s="232"/>
      <c r="I6" s="232"/>
      <c r="J6" s="232"/>
      <c r="K6" s="232"/>
      <c r="L6" s="232"/>
      <c r="M6" s="232"/>
      <c r="N6" s="232"/>
      <c r="O6" s="232"/>
      <c r="P6" s="232"/>
      <c r="Q6" s="232"/>
      <c r="R6" s="232"/>
      <c r="S6" s="232"/>
      <c r="T6" s="232"/>
      <c r="U6" s="232"/>
      <c r="V6" s="232"/>
      <c r="W6" s="232"/>
      <c r="X6" s="232"/>
      <c r="Y6" s="232"/>
      <c r="Z6" s="232"/>
      <c r="AA6" s="232"/>
      <c r="AB6" s="232"/>
      <c r="AC6" s="232"/>
      <c r="AD6" s="232"/>
      <c r="AE6" s="232"/>
      <c r="AF6" s="232"/>
      <c r="AG6" s="232"/>
      <c r="AH6" s="232"/>
      <c r="AI6" s="232"/>
      <c r="AJ6" s="232"/>
      <c r="AK6" s="232"/>
      <c r="AL6" s="232"/>
      <c r="AM6" s="232"/>
      <c r="AN6" s="232"/>
      <c r="AO6" s="232"/>
      <c r="AP6" s="232"/>
      <c r="AQ6" s="232"/>
      <c r="AR6" s="232"/>
      <c r="AS6" s="232"/>
      <c r="AT6" s="232"/>
      <c r="AU6" s="232"/>
      <c r="AV6" s="232"/>
      <c r="AW6" s="232"/>
      <c r="AX6" s="232"/>
      <c r="AY6" s="232"/>
      <c r="AZ6" s="232"/>
      <c r="BA6" s="232"/>
      <c r="BB6" s="232"/>
      <c r="BC6" s="232"/>
      <c r="BD6" s="232"/>
      <c r="BE6" s="232"/>
      <c r="BF6" s="232"/>
      <c r="BG6" s="232"/>
      <c r="BH6" s="232"/>
      <c r="BI6" s="232"/>
      <c r="BJ6" s="232"/>
      <c r="BK6" s="232"/>
      <c r="BL6" s="232"/>
      <c r="BM6" s="232"/>
      <c r="BN6" s="232"/>
      <c r="BO6" s="233"/>
    </row>
    <row r="7" spans="1:67" s="12" customFormat="1" ht="14.45" customHeight="1">
      <c r="A7" s="213"/>
      <c r="B7" s="228"/>
      <c r="C7" s="225">
        <v>4</v>
      </c>
      <c r="D7" s="226"/>
      <c r="E7" s="226"/>
      <c r="F7" s="226"/>
      <c r="G7" s="227"/>
      <c r="H7" s="225">
        <v>5</v>
      </c>
      <c r="I7" s="226"/>
      <c r="J7" s="226"/>
      <c r="K7" s="226"/>
      <c r="L7" s="227"/>
      <c r="M7" s="225">
        <v>6</v>
      </c>
      <c r="N7" s="226"/>
      <c r="O7" s="226"/>
      <c r="P7" s="226"/>
      <c r="Q7" s="227"/>
      <c r="R7" s="225">
        <v>7</v>
      </c>
      <c r="S7" s="226"/>
      <c r="T7" s="226"/>
      <c r="U7" s="226"/>
      <c r="V7" s="227"/>
      <c r="W7" s="225">
        <v>8</v>
      </c>
      <c r="X7" s="226"/>
      <c r="Y7" s="226"/>
      <c r="Z7" s="226"/>
      <c r="AA7" s="227"/>
      <c r="AB7" s="226">
        <v>9</v>
      </c>
      <c r="AC7" s="226"/>
      <c r="AD7" s="226"/>
      <c r="AE7" s="226"/>
      <c r="AF7" s="227"/>
      <c r="AG7" s="225">
        <v>10</v>
      </c>
      <c r="AH7" s="226"/>
      <c r="AI7" s="226"/>
      <c r="AJ7" s="226"/>
      <c r="AK7" s="227"/>
      <c r="AL7" s="225">
        <v>11</v>
      </c>
      <c r="AM7" s="226"/>
      <c r="AN7" s="226"/>
      <c r="AO7" s="226"/>
      <c r="AP7" s="227"/>
      <c r="AQ7" s="225">
        <v>12</v>
      </c>
      <c r="AR7" s="226"/>
      <c r="AS7" s="226"/>
      <c r="AT7" s="226"/>
      <c r="AU7" s="226"/>
      <c r="AV7" s="225">
        <v>1</v>
      </c>
      <c r="AW7" s="226"/>
      <c r="AX7" s="226"/>
      <c r="AY7" s="226"/>
      <c r="AZ7" s="227"/>
      <c r="BA7" s="226">
        <v>2</v>
      </c>
      <c r="BB7" s="226"/>
      <c r="BC7" s="226"/>
      <c r="BD7" s="226"/>
      <c r="BE7" s="226"/>
      <c r="BF7" s="225">
        <v>3</v>
      </c>
      <c r="BG7" s="226"/>
      <c r="BH7" s="226"/>
      <c r="BI7" s="226"/>
      <c r="BJ7" s="227"/>
      <c r="BK7" s="234" t="s">
        <v>31</v>
      </c>
      <c r="BL7" s="235"/>
      <c r="BM7" s="235"/>
      <c r="BN7" s="235"/>
      <c r="BO7" s="235"/>
    </row>
    <row r="8" spans="1:67" s="12" customFormat="1" ht="14.45" customHeight="1">
      <c r="A8" s="213"/>
      <c r="B8" s="229"/>
      <c r="C8" s="17" t="s">
        <v>26</v>
      </c>
      <c r="D8" s="13" t="s">
        <v>27</v>
      </c>
      <c r="E8" s="13" t="s">
        <v>28</v>
      </c>
      <c r="F8" s="13" t="s">
        <v>29</v>
      </c>
      <c r="G8" s="18" t="s">
        <v>30</v>
      </c>
      <c r="H8" s="17" t="s">
        <v>26</v>
      </c>
      <c r="I8" s="13" t="s">
        <v>27</v>
      </c>
      <c r="J8" s="13" t="s">
        <v>28</v>
      </c>
      <c r="K8" s="13" t="s">
        <v>29</v>
      </c>
      <c r="L8" s="18" t="s">
        <v>30</v>
      </c>
      <c r="M8" s="17" t="s">
        <v>26</v>
      </c>
      <c r="N8" s="13" t="s">
        <v>27</v>
      </c>
      <c r="O8" s="13" t="s">
        <v>28</v>
      </c>
      <c r="P8" s="13" t="s">
        <v>29</v>
      </c>
      <c r="Q8" s="18" t="s">
        <v>30</v>
      </c>
      <c r="R8" s="17" t="s">
        <v>26</v>
      </c>
      <c r="S8" s="13" t="s">
        <v>27</v>
      </c>
      <c r="T8" s="13" t="s">
        <v>28</v>
      </c>
      <c r="U8" s="13" t="s">
        <v>29</v>
      </c>
      <c r="V8" s="18" t="s">
        <v>30</v>
      </c>
      <c r="W8" s="17" t="s">
        <v>26</v>
      </c>
      <c r="X8" s="13" t="s">
        <v>27</v>
      </c>
      <c r="Y8" s="13" t="s">
        <v>28</v>
      </c>
      <c r="Z8" s="13" t="s">
        <v>29</v>
      </c>
      <c r="AA8" s="18" t="s">
        <v>30</v>
      </c>
      <c r="AB8" s="16" t="s">
        <v>26</v>
      </c>
      <c r="AC8" s="13" t="s">
        <v>27</v>
      </c>
      <c r="AD8" s="13" t="s">
        <v>28</v>
      </c>
      <c r="AE8" s="13" t="s">
        <v>29</v>
      </c>
      <c r="AF8" s="18" t="s">
        <v>30</v>
      </c>
      <c r="AG8" s="19" t="s">
        <v>26</v>
      </c>
      <c r="AH8" s="20" t="s">
        <v>27</v>
      </c>
      <c r="AI8" s="20" t="s">
        <v>28</v>
      </c>
      <c r="AJ8" s="20" t="s">
        <v>29</v>
      </c>
      <c r="AK8" s="22" t="s">
        <v>30</v>
      </c>
      <c r="AL8" s="17" t="s">
        <v>26</v>
      </c>
      <c r="AM8" s="13" t="s">
        <v>27</v>
      </c>
      <c r="AN8" s="13" t="s">
        <v>28</v>
      </c>
      <c r="AO8" s="13" t="s">
        <v>29</v>
      </c>
      <c r="AP8" s="18" t="s">
        <v>30</v>
      </c>
      <c r="AQ8" s="17" t="s">
        <v>26</v>
      </c>
      <c r="AR8" s="13" t="s">
        <v>27</v>
      </c>
      <c r="AS8" s="13" t="s">
        <v>28</v>
      </c>
      <c r="AT8" s="13" t="s">
        <v>29</v>
      </c>
      <c r="AU8" s="13" t="s">
        <v>30</v>
      </c>
      <c r="AV8" s="17" t="s">
        <v>26</v>
      </c>
      <c r="AW8" s="13" t="s">
        <v>27</v>
      </c>
      <c r="AX8" s="13" t="s">
        <v>28</v>
      </c>
      <c r="AY8" s="13" t="s">
        <v>29</v>
      </c>
      <c r="AZ8" s="18" t="s">
        <v>30</v>
      </c>
      <c r="BA8" s="16" t="s">
        <v>26</v>
      </c>
      <c r="BB8" s="13" t="s">
        <v>27</v>
      </c>
      <c r="BC8" s="13" t="s">
        <v>28</v>
      </c>
      <c r="BD8" s="13" t="s">
        <v>29</v>
      </c>
      <c r="BE8" s="13" t="s">
        <v>30</v>
      </c>
      <c r="BF8" s="17" t="s">
        <v>26</v>
      </c>
      <c r="BG8" s="13" t="s">
        <v>27</v>
      </c>
      <c r="BH8" s="13" t="s">
        <v>28</v>
      </c>
      <c r="BI8" s="13" t="s">
        <v>29</v>
      </c>
      <c r="BJ8" s="18" t="s">
        <v>30</v>
      </c>
      <c r="BK8" s="32" t="s">
        <v>26</v>
      </c>
      <c r="BL8" s="15" t="s">
        <v>27</v>
      </c>
      <c r="BM8" s="15" t="s">
        <v>28</v>
      </c>
      <c r="BN8" s="15" t="s">
        <v>29</v>
      </c>
      <c r="BO8" s="14" t="s">
        <v>30</v>
      </c>
    </row>
    <row r="9" spans="1:67" s="7" customFormat="1" ht="14.45" customHeight="1">
      <c r="A9" s="213"/>
      <c r="B9" s="9" t="s">
        <v>18</v>
      </c>
      <c r="C9" s="47">
        <v>0</v>
      </c>
      <c r="D9" s="46">
        <v>0</v>
      </c>
      <c r="E9" s="46">
        <v>0</v>
      </c>
      <c r="F9" s="46">
        <v>0</v>
      </c>
      <c r="G9" s="46">
        <v>0</v>
      </c>
      <c r="H9" s="47">
        <v>0</v>
      </c>
      <c r="I9" s="46">
        <v>0</v>
      </c>
      <c r="J9" s="46">
        <v>0</v>
      </c>
      <c r="K9" s="46">
        <v>1</v>
      </c>
      <c r="L9" s="46">
        <v>0</v>
      </c>
      <c r="M9" s="188">
        <v>2</v>
      </c>
      <c r="N9" s="189">
        <v>0</v>
      </c>
      <c r="O9" s="189">
        <v>0</v>
      </c>
      <c r="P9" s="189">
        <v>2</v>
      </c>
      <c r="Q9" s="189">
        <v>0</v>
      </c>
      <c r="R9" s="47">
        <v>0</v>
      </c>
      <c r="S9" s="46">
        <v>1</v>
      </c>
      <c r="T9" s="46">
        <v>1</v>
      </c>
      <c r="U9" s="46">
        <v>0</v>
      </c>
      <c r="V9" s="46">
        <v>0</v>
      </c>
      <c r="W9" s="47">
        <v>1</v>
      </c>
      <c r="X9" s="46">
        <v>0</v>
      </c>
      <c r="Y9" s="46">
        <v>1</v>
      </c>
      <c r="Z9" s="46">
        <v>1</v>
      </c>
      <c r="AA9" s="46">
        <v>0</v>
      </c>
      <c r="AB9" s="47">
        <v>0</v>
      </c>
      <c r="AC9" s="46">
        <v>0</v>
      </c>
      <c r="AD9" s="46">
        <v>0</v>
      </c>
      <c r="AE9" s="46">
        <v>0</v>
      </c>
      <c r="AF9" s="46">
        <v>0</v>
      </c>
      <c r="AG9" s="47">
        <v>0</v>
      </c>
      <c r="AH9" s="46">
        <v>0</v>
      </c>
      <c r="AI9" s="46">
        <v>0</v>
      </c>
      <c r="AJ9" s="46">
        <v>0</v>
      </c>
      <c r="AK9" s="46">
        <v>0</v>
      </c>
      <c r="AL9" s="47">
        <v>0</v>
      </c>
      <c r="AM9" s="46">
        <v>0</v>
      </c>
      <c r="AN9" s="46">
        <v>0</v>
      </c>
      <c r="AO9" s="46">
        <v>0</v>
      </c>
      <c r="AP9" s="46">
        <v>0</v>
      </c>
      <c r="AQ9" s="47">
        <v>0</v>
      </c>
      <c r="AR9" s="46">
        <v>0</v>
      </c>
      <c r="AS9" s="46">
        <v>0</v>
      </c>
      <c r="AT9" s="46">
        <v>0</v>
      </c>
      <c r="AU9" s="46">
        <v>0</v>
      </c>
      <c r="AV9" s="47">
        <v>0</v>
      </c>
      <c r="AW9" s="46">
        <v>0</v>
      </c>
      <c r="AX9" s="46">
        <v>0</v>
      </c>
      <c r="AY9" s="46">
        <v>0</v>
      </c>
      <c r="AZ9" s="46">
        <v>0</v>
      </c>
      <c r="BA9" s="47">
        <v>0</v>
      </c>
      <c r="BB9" s="46">
        <v>0</v>
      </c>
      <c r="BC9" s="46">
        <v>0</v>
      </c>
      <c r="BD9" s="46">
        <v>0</v>
      </c>
      <c r="BE9" s="46">
        <v>0</v>
      </c>
      <c r="BF9" s="47">
        <v>0</v>
      </c>
      <c r="BG9" s="46">
        <v>0</v>
      </c>
      <c r="BH9" s="46">
        <v>0</v>
      </c>
      <c r="BI9" s="46">
        <v>0</v>
      </c>
      <c r="BJ9" s="46">
        <v>0</v>
      </c>
      <c r="BK9" s="35">
        <f t="shared" ref="BK9:BK15" si="0">C9+H9+M9+R9+W9+AB9+AG9+AL9+AQ9+AV9+BA9+BF9</f>
        <v>3</v>
      </c>
      <c r="BL9" s="33">
        <f>D9+I9+N9+S9+X9+AC9+AH9+AM9+AR9+AW9+BB9+BG9</f>
        <v>1</v>
      </c>
      <c r="BM9" s="33">
        <f>E9+J9+O9+T9+Y9+AD9+AI9+AN9+AS9+AX9+BC9+BH9</f>
        <v>2</v>
      </c>
      <c r="BN9" s="33">
        <f>F9+K9+P9+U9+Z9+AE9+AJ9+AO9+AT9+AY9+BD9+BI9</f>
        <v>4</v>
      </c>
      <c r="BO9" s="33">
        <f>G9+L9+Q9+V9+AA9+AF9+AK9+AP9+AU9+AZ9+BE9+BJ9</f>
        <v>0</v>
      </c>
    </row>
    <row r="10" spans="1:67" s="7" customFormat="1">
      <c r="A10" s="213"/>
      <c r="B10" s="10" t="s">
        <v>19</v>
      </c>
      <c r="C10" s="47">
        <v>0</v>
      </c>
      <c r="D10" s="46">
        <v>2</v>
      </c>
      <c r="E10" s="46">
        <v>0</v>
      </c>
      <c r="F10" s="46">
        <v>0</v>
      </c>
      <c r="G10" s="46">
        <v>0</v>
      </c>
      <c r="H10" s="47">
        <v>1</v>
      </c>
      <c r="I10" s="46">
        <v>1</v>
      </c>
      <c r="J10" s="46">
        <v>0</v>
      </c>
      <c r="K10" s="46">
        <v>0</v>
      </c>
      <c r="L10" s="46">
        <v>0</v>
      </c>
      <c r="M10" s="188">
        <v>0</v>
      </c>
      <c r="N10" s="189">
        <v>2</v>
      </c>
      <c r="O10" s="189">
        <v>0</v>
      </c>
      <c r="P10" s="189">
        <v>0</v>
      </c>
      <c r="Q10" s="189">
        <v>0</v>
      </c>
      <c r="R10" s="47">
        <v>1</v>
      </c>
      <c r="S10" s="46">
        <v>0</v>
      </c>
      <c r="T10" s="46">
        <v>0</v>
      </c>
      <c r="U10" s="46">
        <v>0</v>
      </c>
      <c r="V10" s="46">
        <v>0</v>
      </c>
      <c r="W10" s="47">
        <v>0</v>
      </c>
      <c r="X10" s="46">
        <v>0</v>
      </c>
      <c r="Y10" s="46">
        <v>0</v>
      </c>
      <c r="Z10" s="46">
        <v>0</v>
      </c>
      <c r="AA10" s="46">
        <v>0</v>
      </c>
      <c r="AB10" s="47">
        <v>0</v>
      </c>
      <c r="AC10" s="46">
        <v>0</v>
      </c>
      <c r="AD10" s="46">
        <v>0</v>
      </c>
      <c r="AE10" s="46">
        <v>0</v>
      </c>
      <c r="AF10" s="46">
        <v>0</v>
      </c>
      <c r="AG10" s="47">
        <v>0</v>
      </c>
      <c r="AH10" s="46">
        <v>0</v>
      </c>
      <c r="AI10" s="46">
        <v>0</v>
      </c>
      <c r="AJ10" s="46">
        <v>0</v>
      </c>
      <c r="AK10" s="46">
        <v>0</v>
      </c>
      <c r="AL10" s="47">
        <v>0</v>
      </c>
      <c r="AM10" s="46">
        <v>0</v>
      </c>
      <c r="AN10" s="46">
        <v>0</v>
      </c>
      <c r="AO10" s="46">
        <v>0</v>
      </c>
      <c r="AP10" s="46">
        <v>0</v>
      </c>
      <c r="AQ10" s="47">
        <v>0</v>
      </c>
      <c r="AR10" s="46">
        <v>0</v>
      </c>
      <c r="AS10" s="46">
        <v>0</v>
      </c>
      <c r="AT10" s="46">
        <v>0</v>
      </c>
      <c r="AU10" s="46">
        <v>0</v>
      </c>
      <c r="AV10" s="47">
        <v>0</v>
      </c>
      <c r="AW10" s="46">
        <v>0</v>
      </c>
      <c r="AX10" s="46">
        <v>0</v>
      </c>
      <c r="AY10" s="46">
        <v>0</v>
      </c>
      <c r="AZ10" s="46">
        <v>0</v>
      </c>
      <c r="BA10" s="47">
        <v>0</v>
      </c>
      <c r="BB10" s="46">
        <v>0</v>
      </c>
      <c r="BC10" s="46">
        <v>0</v>
      </c>
      <c r="BD10" s="46">
        <v>0</v>
      </c>
      <c r="BE10" s="46">
        <v>0</v>
      </c>
      <c r="BF10" s="47">
        <v>0</v>
      </c>
      <c r="BG10" s="46">
        <v>0</v>
      </c>
      <c r="BH10" s="46">
        <v>0</v>
      </c>
      <c r="BI10" s="46">
        <v>0</v>
      </c>
      <c r="BJ10" s="46">
        <v>0</v>
      </c>
      <c r="BK10" s="35">
        <f t="shared" si="0"/>
        <v>2</v>
      </c>
      <c r="BL10" s="36">
        <f t="shared" ref="BL10:BL15" si="1">D10+I10+N10+S10+X10+AC10+AH10+AM10+AR10+AW10+BB10+BG10</f>
        <v>5</v>
      </c>
      <c r="BM10" s="36">
        <f t="shared" ref="BM10:BM15" si="2">E10+J10+O10+T10+Y10+AD10+AI10+AN10+AS10+AX10+BC10+BH10</f>
        <v>0</v>
      </c>
      <c r="BN10" s="36">
        <f t="shared" ref="BN10:BN15" si="3">F10+K10+P10+U10+Z10+AE10+AJ10+AO10+AT10+AY10+BD10+BI10</f>
        <v>0</v>
      </c>
      <c r="BO10" s="36">
        <f t="shared" ref="BO10:BO15" si="4">G10+L10+Q10+V10+AA10+AF10+AK10+AP10+AU10+AZ10+BE10+BJ10</f>
        <v>0</v>
      </c>
    </row>
    <row r="11" spans="1:67" s="7" customFormat="1">
      <c r="A11" s="213"/>
      <c r="B11" s="10" t="s">
        <v>20</v>
      </c>
      <c r="C11" s="47">
        <v>0</v>
      </c>
      <c r="D11" s="46">
        <v>0</v>
      </c>
      <c r="E11" s="46">
        <v>0</v>
      </c>
      <c r="F11" s="46">
        <v>0</v>
      </c>
      <c r="G11" s="46">
        <v>0</v>
      </c>
      <c r="H11" s="47">
        <v>1</v>
      </c>
      <c r="I11" s="46">
        <v>0</v>
      </c>
      <c r="J11" s="46">
        <v>0</v>
      </c>
      <c r="K11" s="46">
        <v>1</v>
      </c>
      <c r="L11" s="46">
        <v>0</v>
      </c>
      <c r="M11" s="188">
        <v>0</v>
      </c>
      <c r="N11" s="189">
        <v>0</v>
      </c>
      <c r="O11" s="189">
        <v>0</v>
      </c>
      <c r="P11" s="189">
        <v>0</v>
      </c>
      <c r="Q11" s="189">
        <v>0</v>
      </c>
      <c r="R11" s="47">
        <v>1</v>
      </c>
      <c r="S11" s="46">
        <v>1</v>
      </c>
      <c r="T11" s="46">
        <v>0</v>
      </c>
      <c r="U11" s="46">
        <v>1</v>
      </c>
      <c r="V11" s="46">
        <v>0</v>
      </c>
      <c r="W11" s="47">
        <v>0</v>
      </c>
      <c r="X11" s="46">
        <v>0</v>
      </c>
      <c r="Y11" s="46">
        <v>0</v>
      </c>
      <c r="Z11" s="46">
        <v>0</v>
      </c>
      <c r="AA11" s="46">
        <v>0</v>
      </c>
      <c r="AB11" s="47">
        <v>0</v>
      </c>
      <c r="AC11" s="46">
        <v>0</v>
      </c>
      <c r="AD11" s="46">
        <v>0</v>
      </c>
      <c r="AE11" s="46">
        <v>0</v>
      </c>
      <c r="AF11" s="46">
        <v>0</v>
      </c>
      <c r="AG11" s="47">
        <v>0</v>
      </c>
      <c r="AH11" s="46">
        <v>0</v>
      </c>
      <c r="AI11" s="46">
        <v>0</v>
      </c>
      <c r="AJ11" s="46">
        <v>0</v>
      </c>
      <c r="AK11" s="46">
        <v>0</v>
      </c>
      <c r="AL11" s="47">
        <v>0</v>
      </c>
      <c r="AM11" s="46">
        <v>0</v>
      </c>
      <c r="AN11" s="46">
        <v>0</v>
      </c>
      <c r="AO11" s="46">
        <v>0</v>
      </c>
      <c r="AP11" s="46">
        <v>0</v>
      </c>
      <c r="AQ11" s="47">
        <v>0</v>
      </c>
      <c r="AR11" s="46">
        <v>0</v>
      </c>
      <c r="AS11" s="46">
        <v>0</v>
      </c>
      <c r="AT11" s="46">
        <v>0</v>
      </c>
      <c r="AU11" s="46">
        <v>0</v>
      </c>
      <c r="AV11" s="47">
        <v>0</v>
      </c>
      <c r="AW11" s="46">
        <v>0</v>
      </c>
      <c r="AX11" s="46">
        <v>0</v>
      </c>
      <c r="AY11" s="46">
        <v>0</v>
      </c>
      <c r="AZ11" s="46">
        <v>0</v>
      </c>
      <c r="BA11" s="47">
        <v>0</v>
      </c>
      <c r="BB11" s="46">
        <v>0</v>
      </c>
      <c r="BC11" s="46">
        <v>0</v>
      </c>
      <c r="BD11" s="46">
        <v>0</v>
      </c>
      <c r="BE11" s="46">
        <v>0</v>
      </c>
      <c r="BF11" s="47">
        <v>0</v>
      </c>
      <c r="BG11" s="46">
        <v>0</v>
      </c>
      <c r="BH11" s="46">
        <v>0</v>
      </c>
      <c r="BI11" s="46">
        <v>0</v>
      </c>
      <c r="BJ11" s="46">
        <v>0</v>
      </c>
      <c r="BK11" s="35">
        <f t="shared" si="0"/>
        <v>2</v>
      </c>
      <c r="BL11" s="36">
        <f t="shared" si="1"/>
        <v>1</v>
      </c>
      <c r="BM11" s="36">
        <f t="shared" si="2"/>
        <v>0</v>
      </c>
      <c r="BN11" s="36">
        <f t="shared" si="3"/>
        <v>2</v>
      </c>
      <c r="BO11" s="36">
        <f t="shared" si="4"/>
        <v>0</v>
      </c>
    </row>
    <row r="12" spans="1:67" s="7" customFormat="1">
      <c r="A12" s="213"/>
      <c r="B12" s="10" t="s">
        <v>21</v>
      </c>
      <c r="C12" s="47">
        <v>0</v>
      </c>
      <c r="D12" s="46">
        <v>1</v>
      </c>
      <c r="E12" s="46">
        <v>0</v>
      </c>
      <c r="F12" s="46">
        <v>2</v>
      </c>
      <c r="G12" s="46">
        <v>0</v>
      </c>
      <c r="H12" s="47">
        <v>2</v>
      </c>
      <c r="I12" s="46">
        <v>2</v>
      </c>
      <c r="J12" s="46">
        <v>0</v>
      </c>
      <c r="K12" s="46">
        <v>0</v>
      </c>
      <c r="L12" s="46">
        <v>0</v>
      </c>
      <c r="M12" s="188">
        <v>0</v>
      </c>
      <c r="N12" s="189">
        <v>2</v>
      </c>
      <c r="O12" s="189">
        <v>0</v>
      </c>
      <c r="P12" s="189">
        <v>0</v>
      </c>
      <c r="Q12" s="189">
        <v>0</v>
      </c>
      <c r="R12" s="47">
        <v>0</v>
      </c>
      <c r="S12" s="46">
        <v>3</v>
      </c>
      <c r="T12" s="46">
        <v>0</v>
      </c>
      <c r="U12" s="46">
        <v>0</v>
      </c>
      <c r="V12" s="46">
        <v>0</v>
      </c>
      <c r="W12" s="47">
        <v>0</v>
      </c>
      <c r="X12" s="46">
        <v>1</v>
      </c>
      <c r="Y12" s="46">
        <v>1</v>
      </c>
      <c r="Z12" s="46">
        <v>0</v>
      </c>
      <c r="AA12" s="46">
        <v>0</v>
      </c>
      <c r="AB12" s="47">
        <v>0</v>
      </c>
      <c r="AC12" s="46">
        <v>0</v>
      </c>
      <c r="AD12" s="46">
        <v>0</v>
      </c>
      <c r="AE12" s="46">
        <v>0</v>
      </c>
      <c r="AF12" s="46">
        <v>0</v>
      </c>
      <c r="AG12" s="47">
        <v>0</v>
      </c>
      <c r="AH12" s="46">
        <v>0</v>
      </c>
      <c r="AI12" s="46">
        <v>0</v>
      </c>
      <c r="AJ12" s="46">
        <v>0</v>
      </c>
      <c r="AK12" s="46">
        <v>0</v>
      </c>
      <c r="AL12" s="47">
        <v>0</v>
      </c>
      <c r="AM12" s="46">
        <v>0</v>
      </c>
      <c r="AN12" s="46">
        <v>0</v>
      </c>
      <c r="AO12" s="46">
        <v>0</v>
      </c>
      <c r="AP12" s="46">
        <v>0</v>
      </c>
      <c r="AQ12" s="47">
        <v>0</v>
      </c>
      <c r="AR12" s="46">
        <v>0</v>
      </c>
      <c r="AS12" s="46">
        <v>0</v>
      </c>
      <c r="AT12" s="46">
        <v>0</v>
      </c>
      <c r="AU12" s="46">
        <v>0</v>
      </c>
      <c r="AV12" s="47">
        <v>0</v>
      </c>
      <c r="AW12" s="46">
        <v>0</v>
      </c>
      <c r="AX12" s="46">
        <v>0</v>
      </c>
      <c r="AY12" s="46">
        <v>0</v>
      </c>
      <c r="AZ12" s="46">
        <v>0</v>
      </c>
      <c r="BA12" s="47">
        <v>0</v>
      </c>
      <c r="BB12" s="46">
        <v>0</v>
      </c>
      <c r="BC12" s="46">
        <v>0</v>
      </c>
      <c r="BD12" s="46">
        <v>0</v>
      </c>
      <c r="BE12" s="46">
        <v>0</v>
      </c>
      <c r="BF12" s="47">
        <v>0</v>
      </c>
      <c r="BG12" s="46">
        <v>0</v>
      </c>
      <c r="BH12" s="46">
        <v>0</v>
      </c>
      <c r="BI12" s="46">
        <v>0</v>
      </c>
      <c r="BJ12" s="46">
        <v>0</v>
      </c>
      <c r="BK12" s="35">
        <f t="shared" si="0"/>
        <v>2</v>
      </c>
      <c r="BL12" s="36">
        <f t="shared" si="1"/>
        <v>9</v>
      </c>
      <c r="BM12" s="36">
        <f t="shared" si="2"/>
        <v>1</v>
      </c>
      <c r="BN12" s="36">
        <f t="shared" si="3"/>
        <v>2</v>
      </c>
      <c r="BO12" s="36">
        <f t="shared" si="4"/>
        <v>0</v>
      </c>
    </row>
    <row r="13" spans="1:67" s="7" customFormat="1">
      <c r="A13" s="213"/>
      <c r="B13" s="10" t="s">
        <v>22</v>
      </c>
      <c r="C13" s="47">
        <v>0</v>
      </c>
      <c r="D13" s="46">
        <v>0</v>
      </c>
      <c r="E13" s="46">
        <v>2</v>
      </c>
      <c r="F13" s="46">
        <v>1</v>
      </c>
      <c r="G13" s="46">
        <v>0</v>
      </c>
      <c r="H13" s="47">
        <v>0</v>
      </c>
      <c r="I13" s="46">
        <v>1</v>
      </c>
      <c r="J13" s="46">
        <v>1</v>
      </c>
      <c r="K13" s="46">
        <v>0</v>
      </c>
      <c r="L13" s="46">
        <v>0</v>
      </c>
      <c r="M13" s="188">
        <v>0</v>
      </c>
      <c r="N13" s="189">
        <v>2</v>
      </c>
      <c r="O13" s="189">
        <v>0</v>
      </c>
      <c r="P13" s="189">
        <v>0</v>
      </c>
      <c r="Q13" s="189">
        <v>0</v>
      </c>
      <c r="R13" s="47">
        <v>0</v>
      </c>
      <c r="S13" s="46">
        <v>0</v>
      </c>
      <c r="T13" s="46">
        <v>1</v>
      </c>
      <c r="U13" s="46">
        <v>0</v>
      </c>
      <c r="V13" s="46">
        <v>0</v>
      </c>
      <c r="W13" s="47">
        <v>0</v>
      </c>
      <c r="X13" s="46">
        <v>1</v>
      </c>
      <c r="Y13" s="46">
        <v>0</v>
      </c>
      <c r="Z13" s="46">
        <v>0</v>
      </c>
      <c r="AA13" s="46">
        <v>0</v>
      </c>
      <c r="AB13" s="47">
        <v>0</v>
      </c>
      <c r="AC13" s="46">
        <v>0</v>
      </c>
      <c r="AD13" s="46">
        <v>0</v>
      </c>
      <c r="AE13" s="46">
        <v>0</v>
      </c>
      <c r="AF13" s="46">
        <v>0</v>
      </c>
      <c r="AG13" s="47">
        <v>0</v>
      </c>
      <c r="AH13" s="46">
        <v>0</v>
      </c>
      <c r="AI13" s="46">
        <v>0</v>
      </c>
      <c r="AJ13" s="46">
        <v>0</v>
      </c>
      <c r="AK13" s="46">
        <v>0</v>
      </c>
      <c r="AL13" s="47">
        <v>0</v>
      </c>
      <c r="AM13" s="46">
        <v>0</v>
      </c>
      <c r="AN13" s="46">
        <v>0</v>
      </c>
      <c r="AO13" s="46">
        <v>0</v>
      </c>
      <c r="AP13" s="46">
        <v>0</v>
      </c>
      <c r="AQ13" s="47">
        <v>0</v>
      </c>
      <c r="AR13" s="46">
        <v>0</v>
      </c>
      <c r="AS13" s="46">
        <v>0</v>
      </c>
      <c r="AT13" s="46">
        <v>0</v>
      </c>
      <c r="AU13" s="46">
        <v>0</v>
      </c>
      <c r="AV13" s="47">
        <v>0</v>
      </c>
      <c r="AW13" s="46">
        <v>0</v>
      </c>
      <c r="AX13" s="46">
        <v>0</v>
      </c>
      <c r="AY13" s="46">
        <v>0</v>
      </c>
      <c r="AZ13" s="46">
        <v>0</v>
      </c>
      <c r="BA13" s="47">
        <v>0</v>
      </c>
      <c r="BB13" s="46">
        <v>0</v>
      </c>
      <c r="BC13" s="46">
        <v>0</v>
      </c>
      <c r="BD13" s="46">
        <v>0</v>
      </c>
      <c r="BE13" s="46">
        <v>0</v>
      </c>
      <c r="BF13" s="47">
        <v>0</v>
      </c>
      <c r="BG13" s="46">
        <v>0</v>
      </c>
      <c r="BH13" s="46">
        <v>0</v>
      </c>
      <c r="BI13" s="46">
        <v>0</v>
      </c>
      <c r="BJ13" s="46">
        <v>0</v>
      </c>
      <c r="BK13" s="35">
        <f t="shared" si="0"/>
        <v>0</v>
      </c>
      <c r="BL13" s="36">
        <f t="shared" si="1"/>
        <v>4</v>
      </c>
      <c r="BM13" s="36">
        <f t="shared" si="2"/>
        <v>4</v>
      </c>
      <c r="BN13" s="36">
        <f t="shared" si="3"/>
        <v>1</v>
      </c>
      <c r="BO13" s="36">
        <f t="shared" si="4"/>
        <v>0</v>
      </c>
    </row>
    <row r="14" spans="1:67" s="7" customFormat="1">
      <c r="A14" s="213"/>
      <c r="B14" s="10" t="s">
        <v>23</v>
      </c>
      <c r="C14" s="47">
        <v>0</v>
      </c>
      <c r="D14" s="46">
        <v>0</v>
      </c>
      <c r="E14" s="46">
        <v>0</v>
      </c>
      <c r="F14" s="46">
        <v>0</v>
      </c>
      <c r="G14" s="46">
        <v>0</v>
      </c>
      <c r="H14" s="47">
        <v>0</v>
      </c>
      <c r="I14" s="46">
        <v>3</v>
      </c>
      <c r="J14" s="46">
        <v>0</v>
      </c>
      <c r="K14" s="46">
        <v>1</v>
      </c>
      <c r="L14" s="46">
        <v>0</v>
      </c>
      <c r="M14" s="188">
        <v>0</v>
      </c>
      <c r="N14" s="189">
        <v>1</v>
      </c>
      <c r="O14" s="189">
        <v>0</v>
      </c>
      <c r="P14" s="189">
        <v>0</v>
      </c>
      <c r="Q14" s="189">
        <v>0</v>
      </c>
      <c r="R14" s="47">
        <v>0</v>
      </c>
      <c r="S14" s="46">
        <v>1</v>
      </c>
      <c r="T14" s="46">
        <v>0</v>
      </c>
      <c r="U14" s="46">
        <v>0</v>
      </c>
      <c r="V14" s="46">
        <v>0</v>
      </c>
      <c r="W14" s="47">
        <v>0</v>
      </c>
      <c r="X14" s="46">
        <v>0</v>
      </c>
      <c r="Y14" s="46">
        <v>0</v>
      </c>
      <c r="Z14" s="46">
        <v>0</v>
      </c>
      <c r="AA14" s="46">
        <v>0</v>
      </c>
      <c r="AB14" s="47">
        <v>0</v>
      </c>
      <c r="AC14" s="46">
        <v>0</v>
      </c>
      <c r="AD14" s="46">
        <v>0</v>
      </c>
      <c r="AE14" s="46">
        <v>0</v>
      </c>
      <c r="AF14" s="46">
        <v>0</v>
      </c>
      <c r="AG14" s="47">
        <v>0</v>
      </c>
      <c r="AH14" s="46">
        <v>0</v>
      </c>
      <c r="AI14" s="46">
        <v>0</v>
      </c>
      <c r="AJ14" s="46">
        <v>0</v>
      </c>
      <c r="AK14" s="46">
        <v>0</v>
      </c>
      <c r="AL14" s="47">
        <v>0</v>
      </c>
      <c r="AM14" s="46">
        <v>0</v>
      </c>
      <c r="AN14" s="46">
        <v>0</v>
      </c>
      <c r="AO14" s="46">
        <v>0</v>
      </c>
      <c r="AP14" s="46">
        <v>0</v>
      </c>
      <c r="AQ14" s="47">
        <v>0</v>
      </c>
      <c r="AR14" s="46">
        <v>0</v>
      </c>
      <c r="AS14" s="46">
        <v>0</v>
      </c>
      <c r="AT14" s="46">
        <v>0</v>
      </c>
      <c r="AU14" s="46">
        <v>0</v>
      </c>
      <c r="AV14" s="47">
        <v>0</v>
      </c>
      <c r="AW14" s="46">
        <v>0</v>
      </c>
      <c r="AX14" s="46">
        <v>0</v>
      </c>
      <c r="AY14" s="46">
        <v>0</v>
      </c>
      <c r="AZ14" s="46">
        <v>0</v>
      </c>
      <c r="BA14" s="47">
        <v>0</v>
      </c>
      <c r="BB14" s="46">
        <v>0</v>
      </c>
      <c r="BC14" s="46">
        <v>0</v>
      </c>
      <c r="BD14" s="46">
        <v>0</v>
      </c>
      <c r="BE14" s="46">
        <v>0</v>
      </c>
      <c r="BF14" s="47">
        <v>0</v>
      </c>
      <c r="BG14" s="46">
        <v>0</v>
      </c>
      <c r="BH14" s="46">
        <v>0</v>
      </c>
      <c r="BI14" s="46">
        <v>0</v>
      </c>
      <c r="BJ14" s="46">
        <v>0</v>
      </c>
      <c r="BK14" s="35">
        <f t="shared" si="0"/>
        <v>0</v>
      </c>
      <c r="BL14" s="36">
        <f t="shared" si="1"/>
        <v>5</v>
      </c>
      <c r="BM14" s="36">
        <f t="shared" si="2"/>
        <v>0</v>
      </c>
      <c r="BN14" s="36">
        <f t="shared" si="3"/>
        <v>1</v>
      </c>
      <c r="BO14" s="36">
        <f t="shared" si="4"/>
        <v>0</v>
      </c>
    </row>
    <row r="15" spans="1:67" s="7" customFormat="1">
      <c r="A15" s="213"/>
      <c r="B15" s="21" t="s">
        <v>24</v>
      </c>
      <c r="C15" s="48">
        <v>0</v>
      </c>
      <c r="D15" s="49">
        <v>2</v>
      </c>
      <c r="E15" s="49">
        <v>0</v>
      </c>
      <c r="F15" s="49">
        <v>0</v>
      </c>
      <c r="G15" s="50">
        <v>0</v>
      </c>
      <c r="H15" s="48">
        <v>1</v>
      </c>
      <c r="I15" s="49">
        <v>1</v>
      </c>
      <c r="J15" s="49">
        <v>0</v>
      </c>
      <c r="K15" s="49">
        <v>0</v>
      </c>
      <c r="L15" s="50">
        <v>0</v>
      </c>
      <c r="M15" s="190">
        <v>0</v>
      </c>
      <c r="N15" s="191">
        <v>2</v>
      </c>
      <c r="O15" s="191">
        <v>1</v>
      </c>
      <c r="P15" s="191">
        <v>1</v>
      </c>
      <c r="Q15" s="192">
        <v>0</v>
      </c>
      <c r="R15" s="48">
        <v>0</v>
      </c>
      <c r="S15" s="49">
        <v>1</v>
      </c>
      <c r="T15" s="49">
        <v>0</v>
      </c>
      <c r="U15" s="49">
        <v>0</v>
      </c>
      <c r="V15" s="50">
        <v>0</v>
      </c>
      <c r="W15" s="48">
        <v>0</v>
      </c>
      <c r="X15" s="49">
        <v>1</v>
      </c>
      <c r="Y15" s="49">
        <v>0</v>
      </c>
      <c r="Z15" s="49">
        <v>0</v>
      </c>
      <c r="AA15" s="50">
        <v>0</v>
      </c>
      <c r="AB15" s="48">
        <v>0</v>
      </c>
      <c r="AC15" s="49">
        <v>0</v>
      </c>
      <c r="AD15" s="49">
        <v>0</v>
      </c>
      <c r="AE15" s="49">
        <v>0</v>
      </c>
      <c r="AF15" s="50">
        <v>0</v>
      </c>
      <c r="AG15" s="48">
        <v>0</v>
      </c>
      <c r="AH15" s="49">
        <v>0</v>
      </c>
      <c r="AI15" s="49">
        <v>0</v>
      </c>
      <c r="AJ15" s="49">
        <v>0</v>
      </c>
      <c r="AK15" s="50">
        <v>0</v>
      </c>
      <c r="AL15" s="48">
        <v>0</v>
      </c>
      <c r="AM15" s="49">
        <v>0</v>
      </c>
      <c r="AN15" s="49">
        <v>0</v>
      </c>
      <c r="AO15" s="49">
        <v>0</v>
      </c>
      <c r="AP15" s="50">
        <v>0</v>
      </c>
      <c r="AQ15" s="48">
        <v>0</v>
      </c>
      <c r="AR15" s="49">
        <v>0</v>
      </c>
      <c r="AS15" s="49">
        <v>0</v>
      </c>
      <c r="AT15" s="49">
        <v>0</v>
      </c>
      <c r="AU15" s="50">
        <v>0</v>
      </c>
      <c r="AV15" s="48">
        <v>0</v>
      </c>
      <c r="AW15" s="49">
        <v>0</v>
      </c>
      <c r="AX15" s="49">
        <v>0</v>
      </c>
      <c r="AY15" s="49">
        <v>0</v>
      </c>
      <c r="AZ15" s="50">
        <v>0</v>
      </c>
      <c r="BA15" s="48">
        <v>0</v>
      </c>
      <c r="BB15" s="49">
        <v>0</v>
      </c>
      <c r="BC15" s="49">
        <v>0</v>
      </c>
      <c r="BD15" s="49">
        <v>0</v>
      </c>
      <c r="BE15" s="50">
        <v>0</v>
      </c>
      <c r="BF15" s="48">
        <v>0</v>
      </c>
      <c r="BG15" s="49">
        <v>0</v>
      </c>
      <c r="BH15" s="49">
        <v>0</v>
      </c>
      <c r="BI15" s="49">
        <v>0</v>
      </c>
      <c r="BJ15" s="50">
        <v>0</v>
      </c>
      <c r="BK15" s="38">
        <f t="shared" si="0"/>
        <v>1</v>
      </c>
      <c r="BL15" s="39">
        <f t="shared" si="1"/>
        <v>7</v>
      </c>
      <c r="BM15" s="39">
        <f t="shared" si="2"/>
        <v>1</v>
      </c>
      <c r="BN15" s="39">
        <f t="shared" si="3"/>
        <v>1</v>
      </c>
      <c r="BO15" s="39">
        <f t="shared" si="4"/>
        <v>0</v>
      </c>
    </row>
    <row r="16" spans="1:67">
      <c r="BK16" s="31">
        <f>SUM(BK9:BK15)</f>
        <v>10</v>
      </c>
      <c r="BL16" s="31">
        <f>SUM(BL9:BL15)</f>
        <v>32</v>
      </c>
      <c r="BM16" s="31">
        <f>SUM(BM9:BM15)</f>
        <v>8</v>
      </c>
      <c r="BN16" s="31">
        <f>SUM(BN9:BN15)</f>
        <v>11</v>
      </c>
      <c r="BO16" s="31">
        <f>SUM(BO9:BO15)</f>
        <v>0</v>
      </c>
    </row>
  </sheetData>
  <mergeCells count="21">
    <mergeCell ref="BI1:BO1"/>
    <mergeCell ref="AQ7:AU7"/>
    <mergeCell ref="C6:BO6"/>
    <mergeCell ref="A1:AK1"/>
    <mergeCell ref="A6:A15"/>
    <mergeCell ref="A2:AK2"/>
    <mergeCell ref="BI2:BO2"/>
    <mergeCell ref="BK7:BO7"/>
    <mergeCell ref="BA7:BE7"/>
    <mergeCell ref="AB7:AF7"/>
    <mergeCell ref="C7:G7"/>
    <mergeCell ref="AV7:AZ7"/>
    <mergeCell ref="AL7:AP7"/>
    <mergeCell ref="W7:AA7"/>
    <mergeCell ref="R7:V7"/>
    <mergeCell ref="A4:BO4"/>
    <mergeCell ref="H7:L7"/>
    <mergeCell ref="B6:B8"/>
    <mergeCell ref="M7:Q7"/>
    <mergeCell ref="BF7:BJ7"/>
    <mergeCell ref="AG7:AK7"/>
  </mergeCells>
  <phoneticPr fontId="18" type="noConversion"/>
  <printOptions horizontalCentered="1"/>
  <pageMargins left="0" right="0" top="0" bottom="0" header="0" footer="0"/>
  <pageSetup paperSize="9" scale="65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/>
  <dimension ref="A1:N22"/>
  <sheetViews>
    <sheetView zoomScaleNormal="100" workbookViewId="0">
      <pane ySplit="12" topLeftCell="A16" activePane="bottomLeft" state="frozen"/>
      <selection activeCell="A3" sqref="A1:A3 A1 DV97:HX43041 A1:A39 A1:DW1 N1:U2 A1:IV3 A1 DV145:HX43089 A1:A39 A1:DX1 N1:U2 A1:IV3 A1 DV193:HX43137 A1:A39 A1:EF1 N1:U2 A1:IV3 A1"/>
      <selection pane="bottomLeft" activeCell="G8" sqref="G8"/>
    </sheetView>
  </sheetViews>
  <sheetFormatPr defaultColWidth="9.140625" defaultRowHeight="15"/>
  <cols>
    <col min="1" max="1" width="17.7109375" style="54" customWidth="1"/>
    <col min="2" max="2" width="3.7109375" style="51" customWidth="1"/>
    <col min="3" max="3" width="16" style="52" customWidth="1"/>
    <col min="4" max="4" width="30.7109375" style="51" customWidth="1"/>
    <col min="5" max="6" width="37.7109375" style="51" customWidth="1"/>
    <col min="7" max="7" width="17.7109375" style="89" customWidth="1"/>
    <col min="8" max="8" width="10.28515625" style="53" bestFit="1" customWidth="1"/>
    <col min="9" max="14" width="9.140625" style="51"/>
    <col min="15" max="15" width="12.42578125" style="51" customWidth="1"/>
    <col min="16" max="16384" width="9.140625" style="51"/>
  </cols>
  <sheetData>
    <row r="1" spans="1:14">
      <c r="A1" s="51" t="s">
        <v>0</v>
      </c>
      <c r="F1" s="236" t="s">
        <v>71</v>
      </c>
      <c r="G1" s="236"/>
    </row>
    <row r="2" spans="1:14">
      <c r="A2" s="51" t="s">
        <v>1</v>
      </c>
      <c r="F2" s="236" t="s">
        <v>62</v>
      </c>
      <c r="G2" s="236"/>
    </row>
    <row r="3" spans="1:14" ht="6" customHeight="1">
      <c r="G3" s="51"/>
    </row>
    <row r="4" spans="1:14" ht="18.75">
      <c r="C4" s="237" t="s">
        <v>46</v>
      </c>
      <c r="D4" s="237"/>
      <c r="E4" s="237"/>
      <c r="F4" s="237"/>
      <c r="G4" s="237"/>
    </row>
    <row r="5" spans="1:14" ht="6" customHeight="1">
      <c r="C5" s="55"/>
      <c r="D5" s="55"/>
      <c r="E5" s="55"/>
      <c r="F5" s="55"/>
      <c r="G5" s="55"/>
    </row>
    <row r="6" spans="1:14" ht="15.75" customHeight="1">
      <c r="A6" s="238" t="s">
        <v>65</v>
      </c>
      <c r="B6" s="239"/>
      <c r="C6" s="239"/>
      <c r="D6" s="239"/>
      <c r="E6" s="240"/>
      <c r="F6" s="56" t="s">
        <v>7</v>
      </c>
      <c r="G6" s="57">
        <v>100</v>
      </c>
    </row>
    <row r="7" spans="1:14" ht="15.75" customHeight="1">
      <c r="A7" s="241"/>
      <c r="B7" s="242"/>
      <c r="C7" s="242"/>
      <c r="D7" s="242"/>
      <c r="E7" s="243"/>
      <c r="F7" s="58" t="s">
        <v>8</v>
      </c>
      <c r="G7" s="115">
        <f>SUM(C11:G11)</f>
        <v>3</v>
      </c>
    </row>
    <row r="8" spans="1:14" ht="15.75" customHeight="1">
      <c r="A8" s="241"/>
      <c r="B8" s="242"/>
      <c r="C8" s="242"/>
      <c r="D8" s="242"/>
      <c r="E8" s="243"/>
      <c r="F8" s="58" t="s">
        <v>2</v>
      </c>
      <c r="G8" s="116">
        <v>3</v>
      </c>
    </row>
    <row r="9" spans="1:14" ht="15.75" customHeight="1">
      <c r="A9" s="244"/>
      <c r="B9" s="245"/>
      <c r="C9" s="245"/>
      <c r="D9" s="245"/>
      <c r="E9" s="246"/>
      <c r="F9" s="59" t="s">
        <v>9</v>
      </c>
      <c r="G9" s="60">
        <f>G6-G7</f>
        <v>97</v>
      </c>
    </row>
    <row r="10" spans="1:14" s="64" customFormat="1" ht="15.75">
      <c r="A10" s="250" t="s">
        <v>32</v>
      </c>
      <c r="B10" s="250"/>
      <c r="C10" s="61" t="s">
        <v>53</v>
      </c>
      <c r="D10" s="61" t="s">
        <v>27</v>
      </c>
      <c r="E10" s="61" t="s">
        <v>28</v>
      </c>
      <c r="F10" s="61" t="s">
        <v>29</v>
      </c>
      <c r="G10" s="62" t="s">
        <v>30</v>
      </c>
      <c r="H10" s="63"/>
    </row>
    <row r="11" spans="1:14" s="64" customFormat="1" ht="15.75" customHeight="1">
      <c r="A11" s="250"/>
      <c r="B11" s="250"/>
      <c r="C11" s="61">
        <f>D14</f>
        <v>1</v>
      </c>
      <c r="D11" s="61">
        <f>D16</f>
        <v>0</v>
      </c>
      <c r="E11" s="61">
        <f>D18</f>
        <v>1</v>
      </c>
      <c r="F11" s="61">
        <f>D20</f>
        <v>1</v>
      </c>
      <c r="G11" s="62">
        <f>D22</f>
        <v>0</v>
      </c>
      <c r="H11" s="63"/>
    </row>
    <row r="12" spans="1:14" ht="18.75">
      <c r="A12" s="65" t="s">
        <v>25</v>
      </c>
      <c r="B12" s="65" t="s">
        <v>3</v>
      </c>
      <c r="C12" s="65" t="s">
        <v>44</v>
      </c>
      <c r="D12" s="65" t="s">
        <v>45</v>
      </c>
      <c r="E12" s="65" t="s">
        <v>4</v>
      </c>
      <c r="F12" s="65" t="s">
        <v>5</v>
      </c>
      <c r="G12" s="65" t="s">
        <v>6</v>
      </c>
      <c r="H12" s="66" t="s">
        <v>13</v>
      </c>
      <c r="I12" s="67"/>
      <c r="J12" s="67"/>
      <c r="K12" s="67"/>
      <c r="L12" s="67"/>
      <c r="M12" s="67"/>
      <c r="N12" s="67"/>
    </row>
    <row r="13" spans="1:14" ht="150" customHeight="1">
      <c r="A13" s="113" t="s">
        <v>43</v>
      </c>
      <c r="B13" s="68">
        <v>1</v>
      </c>
      <c r="C13" s="201" t="s">
        <v>79</v>
      </c>
      <c r="D13" s="133" t="s">
        <v>80</v>
      </c>
      <c r="E13" s="69"/>
      <c r="F13" s="208"/>
      <c r="G13" s="203" t="s">
        <v>91</v>
      </c>
      <c r="H13" s="71">
        <v>45900</v>
      </c>
      <c r="I13" s="67"/>
      <c r="J13" s="67"/>
      <c r="K13" s="67"/>
      <c r="L13" s="67"/>
      <c r="M13" s="67"/>
      <c r="N13" s="67"/>
    </row>
    <row r="14" spans="1:14" s="79" customFormat="1" ht="21" customHeight="1">
      <c r="A14" s="247" t="s">
        <v>33</v>
      </c>
      <c r="B14" s="248"/>
      <c r="C14" s="249"/>
      <c r="D14" s="61">
        <f>COUNTA(D13)</f>
        <v>1</v>
      </c>
      <c r="E14" s="75"/>
      <c r="F14" s="76"/>
      <c r="G14" s="77"/>
      <c r="H14" s="78"/>
    </row>
    <row r="15" spans="1:14" s="79" customFormat="1" ht="149.25" customHeight="1">
      <c r="A15" s="148" t="s">
        <v>38</v>
      </c>
      <c r="B15" s="151"/>
      <c r="C15" s="149"/>
      <c r="D15" s="150"/>
      <c r="E15" s="69" t="s">
        <v>60</v>
      </c>
      <c r="F15" s="204"/>
      <c r="G15" s="205"/>
      <c r="H15" s="71"/>
    </row>
    <row r="16" spans="1:14" s="79" customFormat="1" ht="21" customHeight="1">
      <c r="A16" s="247" t="s">
        <v>37</v>
      </c>
      <c r="B16" s="248"/>
      <c r="C16" s="249"/>
      <c r="D16" s="61">
        <f>COUNTA(D15:D15)</f>
        <v>0</v>
      </c>
      <c r="E16" s="75"/>
      <c r="F16" s="206"/>
      <c r="G16" s="207"/>
      <c r="H16" s="78"/>
    </row>
    <row r="17" spans="1:8" s="79" customFormat="1" ht="150" customHeight="1">
      <c r="A17" s="119" t="s">
        <v>39</v>
      </c>
      <c r="B17" s="176">
        <v>1</v>
      </c>
      <c r="C17" s="153" t="s">
        <v>77</v>
      </c>
      <c r="D17" s="153" t="s">
        <v>78</v>
      </c>
      <c r="E17" s="69"/>
      <c r="F17"/>
      <c r="G17" s="205" t="s">
        <v>92</v>
      </c>
      <c r="H17" s="71">
        <v>45900</v>
      </c>
    </row>
    <row r="18" spans="1:8" s="79" customFormat="1" ht="21" customHeight="1">
      <c r="A18" s="247" t="s">
        <v>36</v>
      </c>
      <c r="B18" s="248"/>
      <c r="C18" s="249"/>
      <c r="D18" s="61">
        <f>COUNTA(D17:D17)</f>
        <v>1</v>
      </c>
      <c r="E18" s="75"/>
      <c r="F18" s="76"/>
      <c r="G18" s="77"/>
      <c r="H18" s="78"/>
    </row>
    <row r="19" spans="1:8" s="79" customFormat="1" ht="150" customHeight="1">
      <c r="A19" s="141" t="s">
        <v>40</v>
      </c>
      <c r="B19" s="176">
        <v>1</v>
      </c>
      <c r="C19" s="153" t="s">
        <v>83</v>
      </c>
      <c r="D19" s="153" t="s">
        <v>84</v>
      </c>
      <c r="E19" s="69"/>
      <c r="F19" s="86"/>
      <c r="G19" s="166">
        <v>45887</v>
      </c>
      <c r="H19" s="71">
        <v>45900</v>
      </c>
    </row>
    <row r="20" spans="1:8" s="79" customFormat="1" ht="21" customHeight="1">
      <c r="A20" s="247" t="s">
        <v>35</v>
      </c>
      <c r="B20" s="248"/>
      <c r="C20" s="249"/>
      <c r="D20" s="61">
        <f>COUNTA(D19)</f>
        <v>1</v>
      </c>
      <c r="E20" s="75"/>
      <c r="F20" s="76"/>
      <c r="G20" s="77"/>
      <c r="H20" s="78"/>
    </row>
    <row r="21" spans="1:8" s="79" customFormat="1" ht="150" customHeight="1">
      <c r="A21" s="146" t="s">
        <v>41</v>
      </c>
      <c r="B21" s="140"/>
      <c r="C21" s="139"/>
      <c r="D21" s="138"/>
      <c r="E21" s="69" t="s">
        <v>60</v>
      </c>
      <c r="F21" s="105"/>
      <c r="G21" s="137"/>
      <c r="H21" s="71"/>
    </row>
    <row r="22" spans="1:8" s="79" customFormat="1" ht="21" customHeight="1">
      <c r="A22" s="247" t="s">
        <v>34</v>
      </c>
      <c r="B22" s="248"/>
      <c r="C22" s="249"/>
      <c r="D22" s="61">
        <f>COUNTA(D21)</f>
        <v>0</v>
      </c>
      <c r="E22" s="75"/>
      <c r="F22" s="76"/>
      <c r="G22" s="77"/>
      <c r="H22" s="78"/>
    </row>
  </sheetData>
  <mergeCells count="10">
    <mergeCell ref="F1:G1"/>
    <mergeCell ref="F2:G2"/>
    <mergeCell ref="C4:G4"/>
    <mergeCell ref="A6:E9"/>
    <mergeCell ref="A22:C22"/>
    <mergeCell ref="A20:C20"/>
    <mergeCell ref="A16:C16"/>
    <mergeCell ref="A18:C18"/>
    <mergeCell ref="A10:B11"/>
    <mergeCell ref="A14:C14"/>
  </mergeCells>
  <phoneticPr fontId="18" type="noConversion"/>
  <printOptions horizontalCentered="1"/>
  <pageMargins left="0" right="0" top="0" bottom="0" header="0" footer="0"/>
  <pageSetup paperSize="9" scale="85" orientation="landscape" r:id="rId1"/>
  <headerFooter scaleWithDoc="0" alignWithMargins="0">
    <oddFooter>Page &amp;P of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/>
  <dimension ref="A1:N22"/>
  <sheetViews>
    <sheetView zoomScaleNormal="100" workbookViewId="0">
      <pane ySplit="12" topLeftCell="A13" activePane="bottomLeft" state="frozen"/>
      <selection pane="bottomLeft" activeCell="G13" sqref="G13"/>
    </sheetView>
  </sheetViews>
  <sheetFormatPr defaultColWidth="9.140625" defaultRowHeight="15"/>
  <cols>
    <col min="1" max="1" width="17.5703125" style="51" customWidth="1"/>
    <col min="2" max="2" width="3.7109375" style="51" customWidth="1"/>
    <col min="3" max="3" width="16" style="52" customWidth="1"/>
    <col min="4" max="4" width="30.7109375" style="51" customWidth="1"/>
    <col min="5" max="6" width="37.7109375" style="51" customWidth="1"/>
    <col min="7" max="7" width="17.7109375" style="51" customWidth="1"/>
    <col min="8" max="8" width="10.28515625" style="89" bestFit="1" customWidth="1"/>
    <col min="9" max="14" width="9.140625" style="51"/>
    <col min="15" max="15" width="12.42578125" style="51" customWidth="1"/>
    <col min="16" max="16384" width="9.140625" style="51"/>
  </cols>
  <sheetData>
    <row r="1" spans="1:14">
      <c r="A1" s="51" t="s">
        <v>0</v>
      </c>
      <c r="F1" s="236" t="s">
        <v>72</v>
      </c>
      <c r="G1" s="236"/>
    </row>
    <row r="2" spans="1:14">
      <c r="A2" s="51" t="s">
        <v>1</v>
      </c>
      <c r="F2" s="236" t="s">
        <v>62</v>
      </c>
      <c r="G2" s="236"/>
    </row>
    <row r="3" spans="1:14" ht="6" customHeight="1"/>
    <row r="4" spans="1:14" ht="18.75">
      <c r="C4" s="237" t="s">
        <v>47</v>
      </c>
      <c r="D4" s="237"/>
      <c r="E4" s="237"/>
      <c r="F4" s="237"/>
      <c r="G4" s="237"/>
    </row>
    <row r="5" spans="1:14" ht="6" customHeight="1">
      <c r="C5" s="55"/>
      <c r="D5" s="55"/>
      <c r="E5" s="55"/>
      <c r="F5" s="55"/>
      <c r="G5" s="55"/>
    </row>
    <row r="6" spans="1:14" ht="15.75" customHeight="1">
      <c r="A6" s="238" t="s">
        <v>73</v>
      </c>
      <c r="B6" s="239"/>
      <c r="C6" s="239"/>
      <c r="D6" s="239"/>
      <c r="E6" s="240"/>
      <c r="F6" s="56" t="s">
        <v>7</v>
      </c>
      <c r="G6" s="57">
        <v>100</v>
      </c>
    </row>
    <row r="7" spans="1:14" ht="15.75" customHeight="1">
      <c r="A7" s="241"/>
      <c r="B7" s="242"/>
      <c r="C7" s="242"/>
      <c r="D7" s="242"/>
      <c r="E7" s="243"/>
      <c r="F7" s="58" t="s">
        <v>8</v>
      </c>
      <c r="G7" s="115">
        <f>SUM(C11:G11)</f>
        <v>0</v>
      </c>
    </row>
    <row r="8" spans="1:14" ht="15.75" customHeight="1">
      <c r="A8" s="241"/>
      <c r="B8" s="242"/>
      <c r="C8" s="242"/>
      <c r="D8" s="242"/>
      <c r="E8" s="243"/>
      <c r="F8" s="58" t="s">
        <v>2</v>
      </c>
      <c r="G8" s="116">
        <v>0</v>
      </c>
    </row>
    <row r="9" spans="1:14" ht="15.75" customHeight="1">
      <c r="A9" s="244"/>
      <c r="B9" s="245"/>
      <c r="C9" s="245"/>
      <c r="D9" s="245"/>
      <c r="E9" s="246"/>
      <c r="F9" s="59" t="s">
        <v>9</v>
      </c>
      <c r="G9" s="60">
        <f>G6-G7</f>
        <v>100</v>
      </c>
    </row>
    <row r="10" spans="1:14" s="64" customFormat="1" ht="15.75" customHeight="1">
      <c r="A10" s="250" t="s">
        <v>32</v>
      </c>
      <c r="B10" s="250"/>
      <c r="C10" s="61" t="s">
        <v>26</v>
      </c>
      <c r="D10" s="61" t="s">
        <v>27</v>
      </c>
      <c r="E10" s="61" t="s">
        <v>28</v>
      </c>
      <c r="F10" s="61" t="s">
        <v>29</v>
      </c>
      <c r="G10" s="62" t="s">
        <v>30</v>
      </c>
      <c r="H10" s="63"/>
    </row>
    <row r="11" spans="1:14" s="64" customFormat="1" ht="15.75" customHeight="1">
      <c r="A11" s="250"/>
      <c r="B11" s="250"/>
      <c r="C11" s="61">
        <f>D14</f>
        <v>0</v>
      </c>
      <c r="D11" s="61">
        <f>D16</f>
        <v>0</v>
      </c>
      <c r="E11" s="61">
        <f>D18</f>
        <v>0</v>
      </c>
      <c r="F11" s="61">
        <f>D20</f>
        <v>0</v>
      </c>
      <c r="G11" s="62">
        <f>D22</f>
        <v>0</v>
      </c>
      <c r="H11" s="63"/>
    </row>
    <row r="12" spans="1:14" ht="18.75">
      <c r="A12" s="65" t="s">
        <v>25</v>
      </c>
      <c r="B12" s="65" t="s">
        <v>3</v>
      </c>
      <c r="C12" s="65" t="s">
        <v>44</v>
      </c>
      <c r="D12" s="65" t="s">
        <v>45</v>
      </c>
      <c r="E12" s="65" t="s">
        <v>4</v>
      </c>
      <c r="F12" s="65" t="s">
        <v>5</v>
      </c>
      <c r="G12" s="65" t="s">
        <v>6</v>
      </c>
      <c r="H12" s="66" t="s">
        <v>13</v>
      </c>
      <c r="I12" s="67"/>
      <c r="J12" s="67"/>
      <c r="K12" s="67"/>
      <c r="L12" s="67"/>
      <c r="M12" s="67"/>
      <c r="N12" s="67"/>
    </row>
    <row r="13" spans="1:14" s="79" customFormat="1" ht="150" customHeight="1">
      <c r="A13" s="82" t="s">
        <v>43</v>
      </c>
      <c r="B13" s="178"/>
      <c r="C13" s="153"/>
      <c r="D13" s="199"/>
      <c r="E13" s="69" t="s">
        <v>60</v>
      </c>
      <c r="F13" s="88"/>
      <c r="G13" s="80"/>
      <c r="H13" s="165"/>
    </row>
    <row r="14" spans="1:14" s="79" customFormat="1" ht="21" customHeight="1">
      <c r="A14" s="247" t="s">
        <v>33</v>
      </c>
      <c r="B14" s="248"/>
      <c r="C14" s="249"/>
      <c r="D14" s="61">
        <f>COUNTA(D13:D13)</f>
        <v>0</v>
      </c>
      <c r="E14" s="75"/>
      <c r="F14" s="81"/>
      <c r="G14" s="77"/>
      <c r="H14" s="78"/>
    </row>
    <row r="15" spans="1:14" s="79" customFormat="1" ht="150" customHeight="1">
      <c r="A15" s="179" t="s">
        <v>38</v>
      </c>
      <c r="B15" s="178"/>
      <c r="C15" s="153"/>
      <c r="D15" s="153"/>
      <c r="E15" s="69" t="s">
        <v>60</v>
      </c>
      <c r="F15" s="86"/>
      <c r="G15" s="107"/>
      <c r="H15" s="71"/>
    </row>
    <row r="16" spans="1:14" s="79" customFormat="1" ht="21" customHeight="1">
      <c r="A16" s="247" t="s">
        <v>37</v>
      </c>
      <c r="B16" s="248"/>
      <c r="C16" s="249"/>
      <c r="D16" s="61">
        <f>COUNTA(D15:D15)</f>
        <v>0</v>
      </c>
      <c r="E16" s="75"/>
      <c r="F16" s="81"/>
      <c r="G16" s="99"/>
      <c r="H16" s="78"/>
    </row>
    <row r="17" spans="1:8" s="79" customFormat="1" ht="150" customHeight="1">
      <c r="A17" s="122" t="s">
        <v>39</v>
      </c>
      <c r="B17" s="83"/>
      <c r="C17" s="153"/>
      <c r="D17" s="153"/>
      <c r="E17" s="69" t="s">
        <v>60</v>
      </c>
      <c r="F17" s="86"/>
      <c r="G17" s="107"/>
      <c r="H17" s="71"/>
    </row>
    <row r="18" spans="1:8" s="79" customFormat="1" ht="21" customHeight="1">
      <c r="A18" s="247" t="s">
        <v>36</v>
      </c>
      <c r="B18" s="248"/>
      <c r="C18" s="249"/>
      <c r="D18" s="61">
        <f>COUNTA(D17:D17)</f>
        <v>0</v>
      </c>
      <c r="E18" s="75"/>
      <c r="F18" s="81"/>
      <c r="G18" s="77"/>
      <c r="H18" s="78"/>
    </row>
    <row r="19" spans="1:8" s="79" customFormat="1" ht="150" customHeight="1">
      <c r="A19" s="114" t="s">
        <v>40</v>
      </c>
      <c r="B19" s="72"/>
      <c r="C19" s="142"/>
      <c r="D19" s="84"/>
      <c r="E19" s="69" t="s">
        <v>60</v>
      </c>
      <c r="F19" s="69"/>
      <c r="G19" s="80"/>
      <c r="H19" s="134"/>
    </row>
    <row r="20" spans="1:8" s="79" customFormat="1" ht="21" customHeight="1">
      <c r="A20" s="247" t="s">
        <v>35</v>
      </c>
      <c r="B20" s="248"/>
      <c r="C20" s="249"/>
      <c r="D20" s="61">
        <f>COUNTA(D19)</f>
        <v>0</v>
      </c>
      <c r="E20" s="75"/>
      <c r="F20" s="81"/>
      <c r="G20" s="77"/>
      <c r="H20" s="78"/>
    </row>
    <row r="21" spans="1:8" s="79" customFormat="1" ht="150" customHeight="1">
      <c r="A21" s="85" t="s">
        <v>41</v>
      </c>
      <c r="B21" s="91"/>
      <c r="C21" s="73"/>
      <c r="D21" s="84"/>
      <c r="E21" s="69" t="s">
        <v>60</v>
      </c>
      <c r="F21" s="88"/>
      <c r="G21" s="80"/>
      <c r="H21" s="93"/>
    </row>
    <row r="22" spans="1:8" s="79" customFormat="1" ht="21" customHeight="1">
      <c r="A22" s="247" t="s">
        <v>34</v>
      </c>
      <c r="B22" s="248"/>
      <c r="C22" s="249"/>
      <c r="D22" s="61">
        <f>COUNTA(D21:D21)</f>
        <v>0</v>
      </c>
      <c r="E22" s="75"/>
      <c r="F22" s="76"/>
      <c r="G22" s="77"/>
      <c r="H22" s="78"/>
    </row>
  </sheetData>
  <mergeCells count="10">
    <mergeCell ref="F1:G1"/>
    <mergeCell ref="F2:G2"/>
    <mergeCell ref="C4:G4"/>
    <mergeCell ref="A6:E9"/>
    <mergeCell ref="A22:C22"/>
    <mergeCell ref="A10:B11"/>
    <mergeCell ref="A14:C14"/>
    <mergeCell ref="A16:C16"/>
    <mergeCell ref="A18:C18"/>
    <mergeCell ref="A20:C20"/>
  </mergeCells>
  <phoneticPr fontId="18" type="noConversion"/>
  <printOptions horizontalCentered="1"/>
  <pageMargins left="0" right="0" top="0" bottom="0" header="0" footer="0"/>
  <pageSetup paperSize="9" scale="85" orientation="landscape" r:id="rId1"/>
  <headerFooter alignWithMargins="0">
    <oddFooter>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7"/>
  <dimension ref="A1:N22"/>
  <sheetViews>
    <sheetView zoomScaleNormal="100" workbookViewId="0">
      <pane ySplit="12" topLeftCell="A13" activePane="bottomLeft" state="frozen"/>
      <selection pane="bottomLeft" activeCell="H14" sqref="H14"/>
    </sheetView>
  </sheetViews>
  <sheetFormatPr defaultColWidth="9.140625" defaultRowHeight="15"/>
  <cols>
    <col min="1" max="1" width="17.7109375" style="51" customWidth="1"/>
    <col min="2" max="2" width="3.7109375" style="51" customWidth="1"/>
    <col min="3" max="3" width="16" style="94" customWidth="1"/>
    <col min="4" max="4" width="30.7109375" style="51" customWidth="1"/>
    <col min="5" max="6" width="37.7109375" style="51" customWidth="1"/>
    <col min="7" max="7" width="17.7109375" style="89" customWidth="1"/>
    <col min="8" max="8" width="10.28515625" style="53" bestFit="1" customWidth="1"/>
    <col min="9" max="14" width="9.140625" style="51"/>
    <col min="15" max="15" width="12.42578125" style="51" customWidth="1"/>
    <col min="16" max="16384" width="9.140625" style="51"/>
  </cols>
  <sheetData>
    <row r="1" spans="1:14">
      <c r="A1" s="51" t="s">
        <v>0</v>
      </c>
      <c r="F1" s="236" t="s">
        <v>72</v>
      </c>
      <c r="G1" s="236"/>
    </row>
    <row r="2" spans="1:14">
      <c r="A2" s="51" t="s">
        <v>1</v>
      </c>
      <c r="F2" s="236" t="s">
        <v>62</v>
      </c>
      <c r="G2" s="236"/>
    </row>
    <row r="3" spans="1:14" ht="6" customHeight="1"/>
    <row r="4" spans="1:14" ht="18.75">
      <c r="C4" s="237" t="s">
        <v>48</v>
      </c>
      <c r="D4" s="237"/>
      <c r="E4" s="237"/>
      <c r="F4" s="237"/>
      <c r="G4" s="237"/>
    </row>
    <row r="5" spans="1:14" ht="6" customHeight="1">
      <c r="C5" s="95"/>
      <c r="D5" s="55"/>
      <c r="E5" s="55"/>
      <c r="F5" s="55"/>
      <c r="G5" s="96"/>
    </row>
    <row r="6" spans="1:14" ht="15.75" customHeight="1">
      <c r="A6" s="238" t="s">
        <v>65</v>
      </c>
      <c r="B6" s="239"/>
      <c r="C6" s="239"/>
      <c r="D6" s="239"/>
      <c r="E6" s="240"/>
      <c r="F6" s="56" t="s">
        <v>7</v>
      </c>
      <c r="G6" s="57">
        <v>100</v>
      </c>
    </row>
    <row r="7" spans="1:14" ht="15.75" customHeight="1">
      <c r="A7" s="241"/>
      <c r="B7" s="242"/>
      <c r="C7" s="242"/>
      <c r="D7" s="242"/>
      <c r="E7" s="243"/>
      <c r="F7" s="58" t="s">
        <v>8</v>
      </c>
      <c r="G7" s="115">
        <f>SUM(C11:G11)</f>
        <v>0</v>
      </c>
    </row>
    <row r="8" spans="1:14" ht="15.75" customHeight="1">
      <c r="A8" s="241"/>
      <c r="B8" s="242"/>
      <c r="C8" s="242"/>
      <c r="D8" s="242"/>
      <c r="E8" s="243"/>
      <c r="F8" s="58" t="s">
        <v>2</v>
      </c>
      <c r="G8" s="116">
        <v>0</v>
      </c>
    </row>
    <row r="9" spans="1:14" ht="15.75" customHeight="1">
      <c r="A9" s="244"/>
      <c r="B9" s="245"/>
      <c r="C9" s="245"/>
      <c r="D9" s="245"/>
      <c r="E9" s="246"/>
      <c r="F9" s="59" t="s">
        <v>9</v>
      </c>
      <c r="G9" s="97">
        <f>G6-G7</f>
        <v>100</v>
      </c>
    </row>
    <row r="10" spans="1:14" s="64" customFormat="1" ht="15.75" customHeight="1">
      <c r="A10" s="250" t="s">
        <v>32</v>
      </c>
      <c r="B10" s="250"/>
      <c r="C10" s="61" t="s">
        <v>26</v>
      </c>
      <c r="D10" s="61" t="s">
        <v>27</v>
      </c>
      <c r="E10" s="61" t="s">
        <v>28</v>
      </c>
      <c r="F10" s="61" t="s">
        <v>29</v>
      </c>
      <c r="G10" s="62" t="s">
        <v>30</v>
      </c>
      <c r="H10" s="63"/>
    </row>
    <row r="11" spans="1:14" s="64" customFormat="1" ht="15.75" customHeight="1">
      <c r="A11" s="250"/>
      <c r="B11" s="250"/>
      <c r="C11" s="61">
        <f>D14</f>
        <v>0</v>
      </c>
      <c r="D11" s="61">
        <f>D16</f>
        <v>0</v>
      </c>
      <c r="E11" s="61">
        <f>D18</f>
        <v>0</v>
      </c>
      <c r="F11" s="61">
        <f>D20</f>
        <v>0</v>
      </c>
      <c r="G11" s="62">
        <f>D22</f>
        <v>0</v>
      </c>
      <c r="H11" s="63"/>
    </row>
    <row r="12" spans="1:14" ht="18.75">
      <c r="A12" s="65" t="s">
        <v>25</v>
      </c>
      <c r="B12" s="65" t="s">
        <v>3</v>
      </c>
      <c r="C12" s="65" t="s">
        <v>44</v>
      </c>
      <c r="D12" s="65" t="s">
        <v>45</v>
      </c>
      <c r="E12" s="65" t="s">
        <v>4</v>
      </c>
      <c r="F12" s="65" t="s">
        <v>5</v>
      </c>
      <c r="G12" s="65" t="s">
        <v>6</v>
      </c>
      <c r="H12" s="66" t="s">
        <v>13</v>
      </c>
      <c r="I12" s="67"/>
      <c r="J12" s="67"/>
      <c r="K12" s="67"/>
      <c r="L12" s="67"/>
      <c r="M12" s="67"/>
      <c r="N12" s="67"/>
    </row>
    <row r="13" spans="1:14" s="79" customFormat="1" ht="150" customHeight="1">
      <c r="A13" s="144" t="s">
        <v>43</v>
      </c>
      <c r="B13" s="69"/>
      <c r="C13" s="69"/>
      <c r="D13" s="147"/>
      <c r="E13" s="69" t="s">
        <v>60</v>
      </c>
      <c r="F13" s="86"/>
      <c r="G13" s="70"/>
      <c r="H13" s="145"/>
    </row>
    <row r="14" spans="1:14" s="79" customFormat="1" ht="21" customHeight="1">
      <c r="A14" s="247" t="s">
        <v>33</v>
      </c>
      <c r="B14" s="248"/>
      <c r="C14" s="249"/>
      <c r="D14" s="61">
        <f>COUNTA(D13)</f>
        <v>0</v>
      </c>
      <c r="E14" s="75"/>
      <c r="F14" s="81"/>
      <c r="G14" s="99"/>
      <c r="H14" s="78"/>
    </row>
    <row r="15" spans="1:14" s="79" customFormat="1" ht="150" customHeight="1">
      <c r="A15" s="161" t="s">
        <v>38</v>
      </c>
      <c r="B15" s="159"/>
      <c r="C15" s="147"/>
      <c r="D15" s="153"/>
      <c r="E15" s="69" t="s">
        <v>60</v>
      </c>
      <c r="F15" s="86"/>
      <c r="G15" s="70"/>
      <c r="H15" s="145"/>
    </row>
    <row r="16" spans="1:14" s="79" customFormat="1" ht="21" customHeight="1">
      <c r="A16" s="247" t="s">
        <v>37</v>
      </c>
      <c r="B16" s="248"/>
      <c r="C16" s="249"/>
      <c r="D16" s="61">
        <f>COUNTA(D15:D15)</f>
        <v>0</v>
      </c>
      <c r="E16" s="75"/>
      <c r="F16" s="81"/>
      <c r="G16" s="99"/>
      <c r="H16" s="100"/>
    </row>
    <row r="17" spans="1:8" s="79" customFormat="1" ht="150" customHeight="1">
      <c r="A17" s="120" t="s">
        <v>39</v>
      </c>
      <c r="B17" s="117"/>
      <c r="C17" s="138"/>
      <c r="D17" s="153"/>
      <c r="E17" s="69" t="s">
        <v>60</v>
      </c>
      <c r="F17" s="69"/>
      <c r="G17" s="80"/>
      <c r="H17" s="154"/>
    </row>
    <row r="18" spans="1:8" s="79" customFormat="1" ht="21" customHeight="1">
      <c r="A18" s="247" t="s">
        <v>36</v>
      </c>
      <c r="B18" s="248"/>
      <c r="C18" s="249"/>
      <c r="D18" s="61">
        <f>COUNTA(D17:D17)</f>
        <v>0</v>
      </c>
      <c r="E18" s="75"/>
      <c r="F18" s="81"/>
      <c r="G18" s="99"/>
      <c r="H18" s="100"/>
    </row>
    <row r="19" spans="1:8" s="79" customFormat="1" ht="150" customHeight="1">
      <c r="A19" s="82" t="s">
        <v>40</v>
      </c>
      <c r="B19" s="117"/>
      <c r="C19" s="70"/>
      <c r="D19" s="183"/>
      <c r="E19" s="69" t="s">
        <v>60</v>
      </c>
      <c r="F19" s="86"/>
      <c r="G19" s="70"/>
      <c r="H19" s="145"/>
    </row>
    <row r="20" spans="1:8" s="79" customFormat="1" ht="21" customHeight="1">
      <c r="A20" s="247" t="s">
        <v>35</v>
      </c>
      <c r="B20" s="248"/>
      <c r="C20" s="249"/>
      <c r="D20" s="61">
        <f>COUNTA(D19)</f>
        <v>0</v>
      </c>
      <c r="E20" s="75"/>
      <c r="F20" s="81"/>
      <c r="G20" s="77"/>
      <c r="H20" s="78"/>
    </row>
    <row r="21" spans="1:8" s="79" customFormat="1" ht="150" customHeight="1">
      <c r="A21" s="85" t="s">
        <v>41</v>
      </c>
      <c r="B21" s="72"/>
      <c r="C21" s="139"/>
      <c r="D21" s="138"/>
      <c r="E21" s="69" t="s">
        <v>60</v>
      </c>
      <c r="F21" s="70"/>
      <c r="G21" s="90"/>
      <c r="H21" s="134"/>
    </row>
    <row r="22" spans="1:8" s="79" customFormat="1" ht="21" customHeight="1">
      <c r="A22" s="247" t="s">
        <v>34</v>
      </c>
      <c r="B22" s="248"/>
      <c r="C22" s="249"/>
      <c r="D22" s="61">
        <f>COUNTA(D21)</f>
        <v>0</v>
      </c>
      <c r="E22" s="75"/>
      <c r="F22" s="76"/>
      <c r="G22" s="77"/>
      <c r="H22" s="78"/>
    </row>
  </sheetData>
  <mergeCells count="10">
    <mergeCell ref="F1:G1"/>
    <mergeCell ref="F2:G2"/>
    <mergeCell ref="C4:G4"/>
    <mergeCell ref="A6:E9"/>
    <mergeCell ref="A22:C22"/>
    <mergeCell ref="A10:B11"/>
    <mergeCell ref="A14:C14"/>
    <mergeCell ref="A16:C16"/>
    <mergeCell ref="A18:C18"/>
    <mergeCell ref="A20:C20"/>
  </mergeCells>
  <phoneticPr fontId="18" type="noConversion"/>
  <printOptions horizontalCentered="1"/>
  <pageMargins left="0" right="0" top="0" bottom="0" header="0" footer="0"/>
  <pageSetup paperSize="9" scale="85" orientation="landscape" r:id="rId1"/>
  <headerFooter alignWithMargins="0">
    <oddFooter>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8"/>
  <dimension ref="A1:N22"/>
  <sheetViews>
    <sheetView zoomScaleNormal="100" workbookViewId="0">
      <pane ySplit="12" topLeftCell="A14" activePane="bottomLeft" state="frozen"/>
      <selection pane="bottomLeft" activeCell="G9" sqref="G9"/>
    </sheetView>
  </sheetViews>
  <sheetFormatPr defaultColWidth="9.140625" defaultRowHeight="15"/>
  <cols>
    <col min="1" max="1" width="17.7109375" style="51" customWidth="1"/>
    <col min="2" max="2" width="3.7109375" style="51" customWidth="1"/>
    <col min="3" max="3" width="16" style="102" customWidth="1"/>
    <col min="4" max="4" width="30.7109375" style="51" customWidth="1"/>
    <col min="5" max="6" width="37.7109375" style="51" customWidth="1"/>
    <col min="7" max="7" width="17.7109375" style="51" customWidth="1"/>
    <col min="8" max="8" width="10.28515625" style="53" bestFit="1" customWidth="1"/>
    <col min="9" max="14" width="9.140625" style="51"/>
    <col min="15" max="15" width="12.42578125" style="51" customWidth="1"/>
    <col min="16" max="16384" width="9.140625" style="51"/>
  </cols>
  <sheetData>
    <row r="1" spans="1:14">
      <c r="A1" s="51" t="s">
        <v>0</v>
      </c>
      <c r="F1" s="236" t="s">
        <v>74</v>
      </c>
      <c r="G1" s="236"/>
    </row>
    <row r="2" spans="1:14">
      <c r="A2" s="51" t="s">
        <v>1</v>
      </c>
      <c r="F2" s="236" t="s">
        <v>62</v>
      </c>
      <c r="G2" s="236"/>
    </row>
    <row r="3" spans="1:14" ht="6" customHeight="1"/>
    <row r="4" spans="1:14" ht="18.75">
      <c r="C4" s="237" t="s">
        <v>49</v>
      </c>
      <c r="D4" s="237"/>
      <c r="E4" s="237"/>
      <c r="F4" s="237"/>
      <c r="G4" s="237"/>
    </row>
    <row r="5" spans="1:14" ht="6" customHeight="1">
      <c r="C5" s="96"/>
      <c r="D5" s="55"/>
      <c r="E5" s="55"/>
      <c r="F5" s="55"/>
      <c r="G5" s="55"/>
    </row>
    <row r="6" spans="1:14" ht="15.75" customHeight="1">
      <c r="A6" s="238" t="s">
        <v>65</v>
      </c>
      <c r="B6" s="239"/>
      <c r="C6" s="239"/>
      <c r="D6" s="239"/>
      <c r="E6" s="240"/>
      <c r="F6" s="56" t="s">
        <v>7</v>
      </c>
      <c r="G6" s="57">
        <v>100</v>
      </c>
    </row>
    <row r="7" spans="1:14" ht="15.75" customHeight="1">
      <c r="A7" s="241"/>
      <c r="B7" s="242"/>
      <c r="C7" s="242"/>
      <c r="D7" s="242"/>
      <c r="E7" s="243"/>
      <c r="F7" s="58" t="s">
        <v>8</v>
      </c>
      <c r="G7" s="115">
        <f>SUM(C11:G11)</f>
        <v>2</v>
      </c>
    </row>
    <row r="8" spans="1:14" ht="15.75" customHeight="1">
      <c r="A8" s="241"/>
      <c r="B8" s="242"/>
      <c r="C8" s="242"/>
      <c r="D8" s="242"/>
      <c r="E8" s="243"/>
      <c r="F8" s="58" t="s">
        <v>2</v>
      </c>
      <c r="G8" s="116">
        <v>2</v>
      </c>
    </row>
    <row r="9" spans="1:14" ht="15.75" customHeight="1">
      <c r="A9" s="244"/>
      <c r="B9" s="245"/>
      <c r="C9" s="245"/>
      <c r="D9" s="245"/>
      <c r="E9" s="246"/>
      <c r="F9" s="59" t="s">
        <v>9</v>
      </c>
      <c r="G9" s="60">
        <f>G6-G7</f>
        <v>98</v>
      </c>
    </row>
    <row r="10" spans="1:14" s="64" customFormat="1" ht="15.75" customHeight="1">
      <c r="A10" s="250" t="s">
        <v>32</v>
      </c>
      <c r="B10" s="250"/>
      <c r="C10" s="103" t="s">
        <v>26</v>
      </c>
      <c r="D10" s="61" t="s">
        <v>27</v>
      </c>
      <c r="E10" s="61" t="s">
        <v>28</v>
      </c>
      <c r="F10" s="61" t="s">
        <v>29</v>
      </c>
      <c r="G10" s="62" t="s">
        <v>30</v>
      </c>
      <c r="H10" s="63"/>
    </row>
    <row r="11" spans="1:14" s="64" customFormat="1" ht="15.75" customHeight="1">
      <c r="A11" s="250"/>
      <c r="B11" s="250"/>
      <c r="C11" s="61">
        <f>D14</f>
        <v>0</v>
      </c>
      <c r="D11" s="61">
        <f>D16</f>
        <v>1</v>
      </c>
      <c r="E11" s="61">
        <f>D18</f>
        <v>1</v>
      </c>
      <c r="F11" s="61">
        <f>D20</f>
        <v>0</v>
      </c>
      <c r="G11" s="62">
        <f>D22</f>
        <v>0</v>
      </c>
      <c r="H11" s="63"/>
    </row>
    <row r="12" spans="1:14" ht="18.75">
      <c r="A12" s="65" t="s">
        <v>25</v>
      </c>
      <c r="B12" s="65" t="s">
        <v>3</v>
      </c>
      <c r="C12" s="104" t="s">
        <v>44</v>
      </c>
      <c r="D12" s="65" t="s">
        <v>45</v>
      </c>
      <c r="E12" s="65" t="s">
        <v>4</v>
      </c>
      <c r="F12" s="65" t="s">
        <v>5</v>
      </c>
      <c r="G12" s="65" t="s">
        <v>6</v>
      </c>
      <c r="H12" s="66" t="s">
        <v>13</v>
      </c>
      <c r="I12" s="67"/>
      <c r="J12" s="67"/>
      <c r="K12" s="67"/>
      <c r="L12" s="67"/>
      <c r="M12" s="67"/>
      <c r="N12" s="67"/>
    </row>
    <row r="13" spans="1:14" s="79" customFormat="1" ht="150" customHeight="1">
      <c r="A13" s="186" t="s">
        <v>43</v>
      </c>
      <c r="B13" s="155"/>
      <c r="C13" s="147"/>
      <c r="D13" s="147"/>
      <c r="E13" s="69" t="s">
        <v>60</v>
      </c>
      <c r="G13" s="80"/>
      <c r="H13" s="71"/>
    </row>
    <row r="14" spans="1:14" s="79" customFormat="1" ht="21" customHeight="1">
      <c r="A14" s="247" t="s">
        <v>33</v>
      </c>
      <c r="B14" s="248"/>
      <c r="C14" s="249"/>
      <c r="D14" s="61">
        <f>COUNTA(D13:D13)</f>
        <v>0</v>
      </c>
      <c r="E14" s="75"/>
      <c r="F14" s="86"/>
      <c r="G14" s="77"/>
      <c r="H14" s="78"/>
    </row>
    <row r="15" spans="1:14" s="79" customFormat="1" ht="150" customHeight="1">
      <c r="A15" s="200" t="s">
        <v>64</v>
      </c>
      <c r="B15" s="155">
        <v>1</v>
      </c>
      <c r="C15" s="147" t="s">
        <v>87</v>
      </c>
      <c r="D15" s="147" t="s">
        <v>88</v>
      </c>
      <c r="E15" s="69"/>
      <c r="F15" s="86"/>
      <c r="G15" s="80">
        <v>45888</v>
      </c>
      <c r="H15" s="71">
        <v>45894</v>
      </c>
    </row>
    <row r="16" spans="1:14" s="79" customFormat="1" ht="21" customHeight="1">
      <c r="A16" s="247" t="s">
        <v>37</v>
      </c>
      <c r="B16" s="248"/>
      <c r="C16" s="249"/>
      <c r="D16" s="61">
        <f>COUNTA(D15:D15)</f>
        <v>1</v>
      </c>
      <c r="E16" s="75"/>
      <c r="F16" s="143"/>
      <c r="G16" s="156"/>
      <c r="H16" s="78"/>
    </row>
    <row r="17" spans="1:8" s="79" customFormat="1" ht="150" customHeight="1">
      <c r="A17" s="122" t="s">
        <v>39</v>
      </c>
      <c r="B17" s="155">
        <v>1</v>
      </c>
      <c r="C17" s="147" t="s">
        <v>89</v>
      </c>
      <c r="D17" s="147" t="s">
        <v>90</v>
      </c>
      <c r="E17" s="69"/>
      <c r="F17" s="208"/>
      <c r="G17" s="166">
        <v>45889</v>
      </c>
      <c r="H17" s="71">
        <v>45894</v>
      </c>
    </row>
    <row r="18" spans="1:8" s="79" customFormat="1" ht="21" customHeight="1">
      <c r="A18" s="247" t="s">
        <v>36</v>
      </c>
      <c r="B18" s="248"/>
      <c r="C18" s="249"/>
      <c r="D18" s="61">
        <f>COUNTA(D17:D17)</f>
        <v>1</v>
      </c>
      <c r="E18" s="75"/>
      <c r="F18" s="76"/>
      <c r="G18" s="77"/>
      <c r="H18" s="78"/>
    </row>
    <row r="19" spans="1:8" s="79" customFormat="1" ht="150" customHeight="1">
      <c r="A19" s="180" t="s">
        <v>40</v>
      </c>
      <c r="B19" s="170"/>
      <c r="C19" s="171"/>
      <c r="D19" s="172"/>
      <c r="E19" s="69" t="s">
        <v>60</v>
      </c>
      <c r="F19" s="86"/>
      <c r="G19" s="166"/>
      <c r="H19" s="71"/>
    </row>
    <row r="20" spans="1:8" s="79" customFormat="1" ht="21" customHeight="1">
      <c r="A20" s="247" t="s">
        <v>35</v>
      </c>
      <c r="B20" s="248"/>
      <c r="C20" s="249"/>
      <c r="D20" s="61">
        <f>COUNTA(D19:D19)</f>
        <v>0</v>
      </c>
      <c r="E20" s="75"/>
      <c r="F20" s="76"/>
      <c r="G20" s="77"/>
      <c r="H20" s="78"/>
    </row>
    <row r="21" spans="1:8" s="79" customFormat="1" ht="150" customHeight="1">
      <c r="A21" s="92" t="s">
        <v>41</v>
      </c>
      <c r="B21" s="83"/>
      <c r="C21" s="106"/>
      <c r="D21" s="84"/>
      <c r="E21" s="69" t="s">
        <v>60</v>
      </c>
      <c r="F21" s="88"/>
      <c r="G21" s="107"/>
      <c r="H21" s="74"/>
    </row>
    <row r="22" spans="1:8" s="79" customFormat="1" ht="21" customHeight="1">
      <c r="A22" s="247" t="s">
        <v>34</v>
      </c>
      <c r="B22" s="248"/>
      <c r="C22" s="249"/>
      <c r="D22" s="61">
        <f>COUNTA(D21)</f>
        <v>0</v>
      </c>
      <c r="E22" s="75"/>
      <c r="F22" s="76"/>
      <c r="G22" s="77"/>
      <c r="H22" s="78"/>
    </row>
  </sheetData>
  <mergeCells count="10">
    <mergeCell ref="A22:C22"/>
    <mergeCell ref="A10:B11"/>
    <mergeCell ref="A14:C14"/>
    <mergeCell ref="A16:C16"/>
    <mergeCell ref="A18:C18"/>
    <mergeCell ref="F1:G1"/>
    <mergeCell ref="F2:G2"/>
    <mergeCell ref="C4:G4"/>
    <mergeCell ref="A6:E9"/>
    <mergeCell ref="A20:C20"/>
  </mergeCells>
  <phoneticPr fontId="18" type="noConversion"/>
  <printOptions horizontalCentered="1"/>
  <pageMargins left="0" right="0" top="0" bottom="0" header="0" footer="0"/>
  <pageSetup paperSize="9" scale="85" orientation="landscape" r:id="rId1"/>
  <headerFooter alignWithMargins="0">
    <oddFooter>Page &amp;P of &amp;N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/>
  <dimension ref="A1:N22"/>
  <sheetViews>
    <sheetView tabSelected="1" zoomScaleNormal="100" workbookViewId="0">
      <pane ySplit="12" topLeftCell="A13" activePane="bottomLeft" state="frozen"/>
      <selection pane="bottomLeft" activeCell="G9" sqref="G9"/>
    </sheetView>
  </sheetViews>
  <sheetFormatPr defaultColWidth="9.140625" defaultRowHeight="15"/>
  <cols>
    <col min="1" max="1" width="17.7109375" style="51" customWidth="1"/>
    <col min="2" max="2" width="3.7109375" style="51" customWidth="1"/>
    <col min="3" max="3" width="16" style="94" customWidth="1"/>
    <col min="4" max="4" width="30.7109375" style="51" customWidth="1"/>
    <col min="5" max="6" width="37.7109375" style="51" customWidth="1"/>
    <col min="7" max="7" width="17.7109375" style="51" customWidth="1"/>
    <col min="8" max="8" width="10.28515625" style="53" bestFit="1" customWidth="1"/>
    <col min="9" max="14" width="9.140625" style="51"/>
    <col min="15" max="15" width="12.42578125" style="51" customWidth="1"/>
    <col min="16" max="16384" width="9.140625" style="51"/>
  </cols>
  <sheetData>
    <row r="1" spans="1:14">
      <c r="A1" s="51" t="s">
        <v>0</v>
      </c>
      <c r="F1" s="236" t="s">
        <v>75</v>
      </c>
      <c r="G1" s="236"/>
    </row>
    <row r="2" spans="1:14">
      <c r="A2" s="51" t="s">
        <v>1</v>
      </c>
      <c r="F2" s="236" t="s">
        <v>62</v>
      </c>
      <c r="G2" s="236"/>
    </row>
    <row r="3" spans="1:14" ht="6" customHeight="1"/>
    <row r="4" spans="1:14" ht="18.75">
      <c r="C4" s="237" t="s">
        <v>50</v>
      </c>
      <c r="D4" s="237"/>
      <c r="E4" s="237"/>
      <c r="F4" s="237"/>
      <c r="G4" s="237"/>
    </row>
    <row r="5" spans="1:14" ht="6" customHeight="1">
      <c r="C5" s="95"/>
      <c r="D5" s="55"/>
      <c r="E5" s="55"/>
      <c r="F5" s="55"/>
      <c r="G5" s="55"/>
    </row>
    <row r="6" spans="1:14" ht="15.75" customHeight="1">
      <c r="A6" s="238" t="s">
        <v>73</v>
      </c>
      <c r="B6" s="239"/>
      <c r="C6" s="239"/>
      <c r="D6" s="239"/>
      <c r="E6" s="240"/>
      <c r="F6" s="56" t="s">
        <v>7</v>
      </c>
      <c r="G6" s="57">
        <v>100</v>
      </c>
    </row>
    <row r="7" spans="1:14" ht="15.75" customHeight="1">
      <c r="A7" s="241"/>
      <c r="B7" s="242"/>
      <c r="C7" s="242"/>
      <c r="D7" s="242"/>
      <c r="E7" s="243"/>
      <c r="F7" s="58" t="s">
        <v>8</v>
      </c>
      <c r="G7" s="115">
        <f>SUM(C11:G11)</f>
        <v>1</v>
      </c>
    </row>
    <row r="8" spans="1:14" ht="15.75" customHeight="1">
      <c r="A8" s="241"/>
      <c r="B8" s="242"/>
      <c r="C8" s="242"/>
      <c r="D8" s="242"/>
      <c r="E8" s="243"/>
      <c r="F8" s="58" t="s">
        <v>2</v>
      </c>
      <c r="G8" s="116">
        <v>1</v>
      </c>
    </row>
    <row r="9" spans="1:14" ht="15.75" customHeight="1">
      <c r="A9" s="244"/>
      <c r="B9" s="245"/>
      <c r="C9" s="245"/>
      <c r="D9" s="245"/>
      <c r="E9" s="246"/>
      <c r="F9" s="59" t="s">
        <v>9</v>
      </c>
      <c r="G9" s="60">
        <f>G6-G7</f>
        <v>99</v>
      </c>
    </row>
    <row r="10" spans="1:14" s="64" customFormat="1" ht="15.75" customHeight="1">
      <c r="A10" s="250" t="s">
        <v>32</v>
      </c>
      <c r="B10" s="250"/>
      <c r="C10" s="61" t="s">
        <v>26</v>
      </c>
      <c r="D10" s="61" t="s">
        <v>27</v>
      </c>
      <c r="E10" s="61" t="s">
        <v>28</v>
      </c>
      <c r="F10" s="61" t="s">
        <v>29</v>
      </c>
      <c r="G10" s="62" t="s">
        <v>30</v>
      </c>
      <c r="H10" s="63"/>
    </row>
    <row r="11" spans="1:14" s="64" customFormat="1" ht="15.75" customHeight="1">
      <c r="A11" s="250"/>
      <c r="B11" s="250"/>
      <c r="C11" s="61">
        <f>D14</f>
        <v>0</v>
      </c>
      <c r="D11" s="61">
        <f>D16</f>
        <v>1</v>
      </c>
      <c r="E11" s="61">
        <f>D18</f>
        <v>0</v>
      </c>
      <c r="F11" s="61">
        <f>D20</f>
        <v>0</v>
      </c>
      <c r="G11" s="62">
        <f>D22</f>
        <v>0</v>
      </c>
      <c r="H11" s="63"/>
    </row>
    <row r="12" spans="1:14" ht="18.75">
      <c r="A12" s="65" t="s">
        <v>25</v>
      </c>
      <c r="B12" s="65" t="s">
        <v>3</v>
      </c>
      <c r="C12" s="65" t="s">
        <v>44</v>
      </c>
      <c r="D12" s="65" t="s">
        <v>45</v>
      </c>
      <c r="E12" s="65" t="s">
        <v>4</v>
      </c>
      <c r="F12" s="65" t="s">
        <v>5</v>
      </c>
      <c r="G12" s="65" t="s">
        <v>6</v>
      </c>
      <c r="H12" s="66" t="s">
        <v>13</v>
      </c>
      <c r="I12" s="67"/>
      <c r="J12" s="67"/>
      <c r="K12" s="67"/>
      <c r="L12" s="67"/>
      <c r="M12" s="67"/>
      <c r="N12" s="67"/>
    </row>
    <row r="13" spans="1:14" s="79" customFormat="1" ht="150" customHeight="1">
      <c r="A13" s="108" t="s">
        <v>43</v>
      </c>
      <c r="B13" s="155"/>
      <c r="C13" s="147"/>
      <c r="D13" s="147"/>
      <c r="E13" s="69" t="s">
        <v>60</v>
      </c>
      <c r="F13" s="86"/>
      <c r="G13" s="118"/>
      <c r="H13" s="71"/>
    </row>
    <row r="14" spans="1:14" s="79" customFormat="1" ht="21" customHeight="1">
      <c r="A14" s="247" t="s">
        <v>33</v>
      </c>
      <c r="B14" s="248"/>
      <c r="C14" s="249"/>
      <c r="D14" s="61">
        <f>COUNTA(D13:D13)</f>
        <v>0</v>
      </c>
      <c r="E14" s="75"/>
      <c r="F14" s="143"/>
      <c r="G14" s="156"/>
      <c r="H14" s="78"/>
    </row>
    <row r="15" spans="1:14" s="79" customFormat="1" ht="147.75" customHeight="1">
      <c r="A15" s="162" t="s">
        <v>38</v>
      </c>
      <c r="B15" s="155">
        <v>1</v>
      </c>
      <c r="C15" s="147" t="s">
        <v>81</v>
      </c>
      <c r="D15" s="147" t="s">
        <v>82</v>
      </c>
      <c r="E15" s="69"/>
      <c r="F15" s="208"/>
      <c r="G15" s="118">
        <v>45892</v>
      </c>
      <c r="H15" s="71">
        <v>45894</v>
      </c>
    </row>
    <row r="16" spans="1:14" s="79" customFormat="1" ht="21" customHeight="1">
      <c r="A16" s="247" t="s">
        <v>37</v>
      </c>
      <c r="B16" s="248"/>
      <c r="C16" s="249"/>
      <c r="D16" s="61">
        <f>COUNTA(D15:D15)</f>
        <v>1</v>
      </c>
      <c r="E16" s="75"/>
      <c r="F16" s="81"/>
      <c r="G16" s="99"/>
      <c r="H16" s="78"/>
    </row>
    <row r="17" spans="1:8" s="79" customFormat="1" ht="150" customHeight="1">
      <c r="A17" s="181" t="s">
        <v>39</v>
      </c>
      <c r="B17" s="170"/>
      <c r="C17" s="172"/>
      <c r="D17" s="163"/>
      <c r="E17" s="69" t="s">
        <v>60</v>
      </c>
      <c r="F17" s="86"/>
      <c r="G17" s="70"/>
      <c r="H17" s="71"/>
    </row>
    <row r="18" spans="1:8" s="79" customFormat="1" ht="21" customHeight="1">
      <c r="A18" s="247" t="s">
        <v>36</v>
      </c>
      <c r="B18" s="248"/>
      <c r="C18" s="249"/>
      <c r="D18" s="61">
        <f>COUNTA(D17:D17)</f>
        <v>0</v>
      </c>
      <c r="E18" s="75"/>
      <c r="F18" s="143"/>
      <c r="G18" s="156"/>
      <c r="H18" s="78"/>
    </row>
    <row r="19" spans="1:8" s="79" customFormat="1" ht="150" customHeight="1">
      <c r="A19" s="121" t="s">
        <v>40</v>
      </c>
      <c r="B19" s="176"/>
      <c r="C19" s="177"/>
      <c r="D19" s="153"/>
      <c r="E19" s="69" t="s">
        <v>60</v>
      </c>
      <c r="F19" s="160"/>
      <c r="G19" s="118"/>
      <c r="H19" s="74"/>
    </row>
    <row r="20" spans="1:8" s="79" customFormat="1" ht="21" customHeight="1">
      <c r="A20" s="247" t="s">
        <v>35</v>
      </c>
      <c r="B20" s="248"/>
      <c r="C20" s="249"/>
      <c r="D20" s="61">
        <f>COUNTA(D19:D19)</f>
        <v>0</v>
      </c>
      <c r="E20" s="75"/>
      <c r="F20" s="76"/>
      <c r="G20" s="77"/>
      <c r="H20" s="78"/>
    </row>
    <row r="21" spans="1:8" s="79" customFormat="1" ht="150" customHeight="1">
      <c r="A21" s="92" t="s">
        <v>41</v>
      </c>
      <c r="B21" s="83"/>
      <c r="C21" s="84"/>
      <c r="D21" s="84"/>
      <c r="E21" s="69" t="s">
        <v>60</v>
      </c>
      <c r="F21" s="110"/>
      <c r="G21" s="80"/>
      <c r="H21" s="71"/>
    </row>
    <row r="22" spans="1:8" s="79" customFormat="1" ht="21" customHeight="1">
      <c r="A22" s="247" t="s">
        <v>34</v>
      </c>
      <c r="B22" s="248"/>
      <c r="C22" s="249"/>
      <c r="D22" s="61">
        <f>COUNTA(D21:D21)</f>
        <v>0</v>
      </c>
      <c r="E22" s="75"/>
      <c r="F22" s="76"/>
      <c r="G22" s="77"/>
      <c r="H22" s="78"/>
    </row>
  </sheetData>
  <mergeCells count="10">
    <mergeCell ref="F1:G1"/>
    <mergeCell ref="F2:G2"/>
    <mergeCell ref="C4:G4"/>
    <mergeCell ref="A6:E9"/>
    <mergeCell ref="A22:C22"/>
    <mergeCell ref="A10:B11"/>
    <mergeCell ref="A14:C14"/>
    <mergeCell ref="A16:C16"/>
    <mergeCell ref="A18:C18"/>
    <mergeCell ref="A20:C20"/>
  </mergeCells>
  <phoneticPr fontId="18" type="noConversion"/>
  <printOptions horizontalCentered="1"/>
  <pageMargins left="0" right="0" top="0" bottom="0" header="0" footer="0"/>
  <pageSetup paperSize="9" scale="85" orientation="landscape" r:id="rId1"/>
  <headerFooter alignWithMargins="0">
    <oddFooter>Page &amp;P of &amp;N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"/>
  <dimension ref="A1:N22"/>
  <sheetViews>
    <sheetView zoomScaleNormal="100" workbookViewId="0">
      <pane ySplit="12" topLeftCell="A13" activePane="bottomLeft" state="frozen"/>
      <selection pane="bottomLeft" activeCell="A6" sqref="A6:E9"/>
    </sheetView>
  </sheetViews>
  <sheetFormatPr defaultColWidth="9.140625" defaultRowHeight="15"/>
  <cols>
    <col min="1" max="1" width="17.7109375" style="51" customWidth="1"/>
    <col min="2" max="2" width="3.7109375" style="51" customWidth="1"/>
    <col min="3" max="3" width="16" style="52" customWidth="1"/>
    <col min="4" max="4" width="30.7109375" style="51" customWidth="1"/>
    <col min="5" max="6" width="37.7109375" style="51" customWidth="1"/>
    <col min="7" max="7" width="17.7109375" style="51" customWidth="1"/>
    <col min="8" max="8" width="10.28515625" style="53" bestFit="1" customWidth="1"/>
    <col min="9" max="14" width="9.140625" style="51"/>
    <col min="15" max="15" width="12.42578125" style="51" customWidth="1"/>
    <col min="16" max="16384" width="9.140625" style="51"/>
  </cols>
  <sheetData>
    <row r="1" spans="1:14">
      <c r="A1" s="51" t="s">
        <v>0</v>
      </c>
      <c r="F1" s="236" t="s">
        <v>75</v>
      </c>
      <c r="G1" s="236"/>
    </row>
    <row r="2" spans="1:14">
      <c r="A2" s="51" t="s">
        <v>1</v>
      </c>
      <c r="F2" s="236" t="s">
        <v>62</v>
      </c>
      <c r="G2" s="236"/>
    </row>
    <row r="3" spans="1:14" ht="6" customHeight="1"/>
    <row r="4" spans="1:14" ht="18.75">
      <c r="C4" s="237" t="s">
        <v>51</v>
      </c>
      <c r="D4" s="237"/>
      <c r="E4" s="237"/>
      <c r="F4" s="237"/>
      <c r="G4" s="237"/>
    </row>
    <row r="5" spans="1:14" ht="6" customHeight="1">
      <c r="C5" s="55"/>
      <c r="D5" s="55"/>
      <c r="E5" s="55"/>
      <c r="F5" s="55"/>
      <c r="G5" s="55"/>
    </row>
    <row r="6" spans="1:14" ht="15.75" customHeight="1">
      <c r="A6" s="238" t="s">
        <v>73</v>
      </c>
      <c r="B6" s="239"/>
      <c r="C6" s="239"/>
      <c r="D6" s="239"/>
      <c r="E6" s="240"/>
      <c r="F6" s="56" t="s">
        <v>7</v>
      </c>
      <c r="G6" s="57">
        <v>100</v>
      </c>
    </row>
    <row r="7" spans="1:14" ht="15.75" customHeight="1">
      <c r="A7" s="241"/>
      <c r="B7" s="242"/>
      <c r="C7" s="242"/>
      <c r="D7" s="242"/>
      <c r="E7" s="243"/>
      <c r="F7" s="58" t="s">
        <v>8</v>
      </c>
      <c r="G7" s="115">
        <f>SUM(C11:G11)</f>
        <v>0</v>
      </c>
    </row>
    <row r="8" spans="1:14" ht="15.75" customHeight="1">
      <c r="A8" s="241"/>
      <c r="B8" s="242"/>
      <c r="C8" s="242"/>
      <c r="D8" s="242"/>
      <c r="E8" s="243"/>
      <c r="F8" s="58" t="s">
        <v>2</v>
      </c>
      <c r="G8" s="116">
        <v>0</v>
      </c>
    </row>
    <row r="9" spans="1:14" ht="15.75" customHeight="1">
      <c r="A9" s="244"/>
      <c r="B9" s="245"/>
      <c r="C9" s="245"/>
      <c r="D9" s="245"/>
      <c r="E9" s="246"/>
      <c r="F9" s="59" t="s">
        <v>9</v>
      </c>
      <c r="G9" s="60">
        <f>G6-G7</f>
        <v>100</v>
      </c>
    </row>
    <row r="10" spans="1:14" s="64" customFormat="1" ht="15.75" customHeight="1">
      <c r="A10" s="250" t="s">
        <v>32</v>
      </c>
      <c r="B10" s="250"/>
      <c r="C10" s="61" t="s">
        <v>26</v>
      </c>
      <c r="D10" s="61" t="s">
        <v>27</v>
      </c>
      <c r="E10" s="61" t="s">
        <v>28</v>
      </c>
      <c r="F10" s="61" t="s">
        <v>29</v>
      </c>
      <c r="G10" s="62" t="s">
        <v>30</v>
      </c>
      <c r="H10" s="63"/>
    </row>
    <row r="11" spans="1:14" s="64" customFormat="1" ht="15.75" customHeight="1">
      <c r="A11" s="250"/>
      <c r="B11" s="250"/>
      <c r="C11" s="61">
        <f>D14</f>
        <v>0</v>
      </c>
      <c r="D11" s="61">
        <f>D16</f>
        <v>0</v>
      </c>
      <c r="E11" s="61">
        <f>D18</f>
        <v>0</v>
      </c>
      <c r="F11" s="61">
        <f>D20</f>
        <v>0</v>
      </c>
      <c r="G11" s="62">
        <f>D22</f>
        <v>0</v>
      </c>
      <c r="H11" s="63"/>
    </row>
    <row r="12" spans="1:14" ht="18.75">
      <c r="A12" s="65" t="s">
        <v>25</v>
      </c>
      <c r="B12" s="65" t="s">
        <v>3</v>
      </c>
      <c r="C12" s="65" t="s">
        <v>44</v>
      </c>
      <c r="D12" s="65" t="s">
        <v>45</v>
      </c>
      <c r="E12" s="65" t="s">
        <v>4</v>
      </c>
      <c r="F12" s="65" t="s">
        <v>5</v>
      </c>
      <c r="G12" s="65" t="s">
        <v>6</v>
      </c>
      <c r="H12" s="66" t="s">
        <v>13</v>
      </c>
      <c r="I12" s="67"/>
      <c r="J12" s="67"/>
      <c r="K12" s="67"/>
      <c r="L12" s="67"/>
      <c r="M12" s="67"/>
      <c r="N12" s="67"/>
    </row>
    <row r="13" spans="1:14" s="79" customFormat="1" ht="150" customHeight="1">
      <c r="A13" s="164" t="s">
        <v>43</v>
      </c>
      <c r="B13" s="173"/>
      <c r="C13" s="173"/>
      <c r="D13" s="173"/>
      <c r="E13" s="69" t="s">
        <v>60</v>
      </c>
      <c r="F13" s="69"/>
      <c r="G13" s="86"/>
      <c r="H13" s="168"/>
    </row>
    <row r="14" spans="1:14" s="79" customFormat="1" ht="21" customHeight="1">
      <c r="A14" s="247" t="s">
        <v>33</v>
      </c>
      <c r="B14" s="248"/>
      <c r="C14" s="249"/>
      <c r="D14" s="61">
        <f>COUNTA(D13)</f>
        <v>0</v>
      </c>
      <c r="E14" s="75"/>
      <c r="F14" s="81"/>
      <c r="G14" s="77"/>
      <c r="H14" s="78"/>
    </row>
    <row r="15" spans="1:14" s="79" customFormat="1" ht="150" customHeight="1">
      <c r="A15" s="187" t="s">
        <v>38</v>
      </c>
      <c r="B15" s="182"/>
      <c r="C15" s="169"/>
      <c r="D15" s="147"/>
      <c r="E15" s="69" t="s">
        <v>60</v>
      </c>
      <c r="F15" s="86"/>
      <c r="G15" s="107"/>
      <c r="H15" s="168"/>
    </row>
    <row r="16" spans="1:14" s="79" customFormat="1" ht="21" customHeight="1">
      <c r="A16" s="247" t="s">
        <v>37</v>
      </c>
      <c r="B16" s="248"/>
      <c r="C16" s="249"/>
      <c r="D16" s="61">
        <f>COUNTA(D15:D15)</f>
        <v>0</v>
      </c>
      <c r="E16" s="75"/>
      <c r="F16" s="81"/>
      <c r="G16" s="99"/>
      <c r="H16" s="78"/>
    </row>
    <row r="17" spans="1:8" s="79" customFormat="1" ht="150" customHeight="1">
      <c r="A17" s="108" t="s">
        <v>39</v>
      </c>
      <c r="B17" s="109"/>
      <c r="C17" s="169"/>
      <c r="D17" s="169"/>
      <c r="E17" s="69" t="s">
        <v>60</v>
      </c>
      <c r="F17" s="105"/>
      <c r="G17" s="107"/>
      <c r="H17" s="74"/>
    </row>
    <row r="18" spans="1:8" s="79" customFormat="1" ht="21" customHeight="1">
      <c r="A18" s="247" t="s">
        <v>36</v>
      </c>
      <c r="B18" s="248"/>
      <c r="C18" s="249"/>
      <c r="D18" s="61">
        <f>COUNTA(D17:D17)</f>
        <v>0</v>
      </c>
      <c r="E18" s="75"/>
      <c r="F18" s="81"/>
      <c r="G18" s="99"/>
      <c r="H18" s="78"/>
    </row>
    <row r="19" spans="1:8" s="79" customFormat="1" ht="150" customHeight="1">
      <c r="A19" s="82" t="s">
        <v>40</v>
      </c>
      <c r="B19" s="170"/>
      <c r="C19" s="172"/>
      <c r="D19" s="158"/>
      <c r="E19" s="69" t="s">
        <v>60</v>
      </c>
      <c r="F19" s="86"/>
      <c r="G19" s="107"/>
      <c r="H19" s="168"/>
    </row>
    <row r="20" spans="1:8" s="79" customFormat="1" ht="21" customHeight="1">
      <c r="A20" s="247" t="s">
        <v>35</v>
      </c>
      <c r="B20" s="248"/>
      <c r="C20" s="249"/>
      <c r="D20" s="61">
        <f>COUNTA(D19:D19)</f>
        <v>0</v>
      </c>
      <c r="E20" s="75"/>
      <c r="F20" s="76"/>
      <c r="G20" s="77"/>
      <c r="H20" s="78"/>
    </row>
    <row r="21" spans="1:8" s="79" customFormat="1" ht="150" customHeight="1">
      <c r="A21" s="92" t="s">
        <v>41</v>
      </c>
      <c r="B21" s="111"/>
      <c r="C21" s="87"/>
      <c r="D21" s="84"/>
      <c r="E21" s="69" t="s">
        <v>60</v>
      </c>
      <c r="F21" s="88"/>
      <c r="G21" s="80"/>
      <c r="H21" s="71"/>
    </row>
    <row r="22" spans="1:8" s="79" customFormat="1" ht="21" customHeight="1">
      <c r="A22" s="247" t="s">
        <v>34</v>
      </c>
      <c r="B22" s="248"/>
      <c r="C22" s="249"/>
      <c r="D22" s="61">
        <f>COUNTA(D21:D21)</f>
        <v>0</v>
      </c>
      <c r="E22" s="75"/>
      <c r="F22" s="76"/>
      <c r="G22" s="77"/>
      <c r="H22" s="78"/>
    </row>
  </sheetData>
  <mergeCells count="10">
    <mergeCell ref="F1:G1"/>
    <mergeCell ref="F2:G2"/>
    <mergeCell ref="C4:G4"/>
    <mergeCell ref="A6:E9"/>
    <mergeCell ref="A22:C22"/>
    <mergeCell ref="A10:B11"/>
    <mergeCell ref="A14:C14"/>
    <mergeCell ref="A16:C16"/>
    <mergeCell ref="A18:C18"/>
    <mergeCell ref="A20:C20"/>
  </mergeCells>
  <phoneticPr fontId="18" type="noConversion"/>
  <printOptions horizontalCentered="1"/>
  <pageMargins left="0" right="0" top="0" bottom="0" header="0" footer="0"/>
  <pageSetup paperSize="9" scale="85" orientation="landscape" r:id="rId1"/>
  <headerFooter alignWithMargins="0"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Bang diem tong hop</vt:lpstr>
      <vt:lpstr>Bieu do KPPN</vt:lpstr>
      <vt:lpstr>Tong hop phan loai S</vt:lpstr>
      <vt:lpstr>KGD</vt:lpstr>
      <vt:lpstr>KCN1</vt:lpstr>
      <vt:lpstr>KCN2</vt:lpstr>
      <vt:lpstr>KCN3</vt:lpstr>
      <vt:lpstr>KIM DET A</vt:lpstr>
      <vt:lpstr>KIM DET B &amp; TECHNICS</vt:lpstr>
      <vt:lpstr>KTSX</vt:lpstr>
    </vt:vector>
  </TitlesOfParts>
  <Company>*****</Company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 Thi Bich Thuy</dc:creator>
  <cp:lastModifiedBy>4861</cp:lastModifiedBy>
  <cp:revision>1</cp:revision>
  <cp:lastPrinted>2021-06-08T02:44:41Z</cp:lastPrinted>
  <dcterms:created xsi:type="dcterms:W3CDTF">2006-07-19T00:45:04Z</dcterms:created>
  <dcterms:modified xsi:type="dcterms:W3CDTF">2025-08-27T00:51:01Z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1066-10.1.0.5672</vt:lpwstr>
  </property>
  <property fmtid="{D5CDD505-2E9C-101B-9397-08002B2CF9AE}" pid="3" name="KSOReadingLayout">
    <vt:bool>true</vt:bool>
  </property>
</Properties>
</file>